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28800" windowHeight="12300" tabRatio="839" activeTab="5"/>
  </bookViews>
  <sheets>
    <sheet name="информация" sheetId="15" r:id="rId1"/>
    <sheet name="Инф служба " sheetId="4" r:id="rId2"/>
    <sheet name="Стац помощь" sheetId="5" r:id="rId3"/>
    <sheet name="Амбулат помощь" sheetId="7" r:id="rId4"/>
    <sheet name="КДЦ" sheetId="11" r:id="rId5"/>
    <sheet name="Вир геп" sheetId="13" r:id="rId6"/>
    <sheet name="Лист1" sheetId="16" state="hidden" r:id="rId7"/>
  </sheets>
  <definedNames>
    <definedName name="_xlnm._FilterDatabase" localSheetId="6" hidden="1">Лист1!$A$2:$C$45</definedName>
  </definedNames>
  <calcPr calcId="162913"/>
</workbook>
</file>

<file path=xl/calcChain.xml><?xml version="1.0" encoding="utf-8"?>
<calcChain xmlns="http://schemas.openxmlformats.org/spreadsheetml/2006/main">
  <c r="D36" i="4" l="1"/>
  <c r="C36" i="4"/>
  <c r="C35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AT8" i="4"/>
  <c r="AU8" i="4"/>
  <c r="AV8" i="4"/>
  <c r="AW8" i="4"/>
  <c r="AX8" i="4"/>
  <c r="AY8" i="4"/>
  <c r="AZ8" i="4"/>
  <c r="BA8" i="4"/>
  <c r="BB8" i="4"/>
  <c r="BC8" i="4"/>
  <c r="BD8" i="4"/>
  <c r="BE8" i="4"/>
  <c r="BF8" i="4"/>
  <c r="BG8" i="4"/>
  <c r="BH8" i="4"/>
  <c r="BI8" i="4"/>
  <c r="BJ8" i="4"/>
  <c r="BK8" i="4"/>
  <c r="BL8" i="4"/>
  <c r="BM8" i="4"/>
  <c r="BN8" i="4"/>
  <c r="BO8" i="4"/>
  <c r="BP8" i="4"/>
  <c r="BQ8" i="4"/>
  <c r="BR8" i="4"/>
  <c r="BS8" i="4"/>
  <c r="BT8" i="4"/>
  <c r="BU8" i="4"/>
  <c r="BV8" i="4"/>
  <c r="BW8" i="4"/>
  <c r="BX8" i="4"/>
  <c r="BY8" i="4"/>
  <c r="BZ8" i="4"/>
  <c r="CA8" i="4"/>
  <c r="CB8" i="4"/>
  <c r="CC8" i="4"/>
  <c r="CD8" i="4"/>
  <c r="CE8" i="4"/>
  <c r="CF8" i="4"/>
  <c r="CG8" i="4"/>
  <c r="CH8" i="4"/>
  <c r="CI8" i="4"/>
  <c r="CJ8" i="4"/>
  <c r="CK8" i="4"/>
  <c r="CL8" i="4"/>
  <c r="C8" i="11"/>
  <c r="BA4" i="5" l="1"/>
  <c r="BB4" i="5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AT5" i="4"/>
  <c r="AU5" i="4"/>
  <c r="AV5" i="4"/>
  <c r="AW5" i="4"/>
  <c r="AX5" i="4"/>
  <c r="AY5" i="4"/>
  <c r="AZ5" i="4"/>
  <c r="BA5" i="4"/>
  <c r="BB5" i="4"/>
  <c r="BC5" i="4"/>
  <c r="BD5" i="4"/>
  <c r="BE5" i="4"/>
  <c r="BF5" i="4"/>
  <c r="BG5" i="4"/>
  <c r="BH5" i="4"/>
  <c r="BI5" i="4"/>
  <c r="BJ5" i="4"/>
  <c r="BK5" i="4"/>
  <c r="BL5" i="4"/>
  <c r="BM5" i="4"/>
  <c r="BN5" i="4"/>
  <c r="BO5" i="4"/>
  <c r="BP5" i="4"/>
  <c r="BQ5" i="4"/>
  <c r="BR5" i="4"/>
  <c r="BS5" i="4"/>
  <c r="BT5" i="4"/>
  <c r="BU5" i="4"/>
  <c r="BV5" i="4"/>
  <c r="D5" i="13" l="1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AI5" i="13"/>
  <c r="AJ5" i="13"/>
  <c r="AK5" i="13"/>
  <c r="AL5" i="13"/>
  <c r="AM5" i="13"/>
  <c r="AN5" i="13"/>
  <c r="AO5" i="13"/>
  <c r="AP5" i="13"/>
  <c r="AQ5" i="13"/>
  <c r="AR5" i="13"/>
  <c r="AS5" i="13"/>
  <c r="AT5" i="13"/>
  <c r="AU5" i="13"/>
  <c r="AV5" i="13"/>
  <c r="AW5" i="13"/>
  <c r="AX5" i="13"/>
  <c r="AY5" i="13"/>
  <c r="AZ5" i="13"/>
  <c r="BA5" i="13"/>
  <c r="BB5" i="13"/>
  <c r="BC5" i="13"/>
  <c r="BD5" i="13"/>
  <c r="BE5" i="13"/>
  <c r="BF5" i="13"/>
  <c r="BG5" i="13"/>
  <c r="BH5" i="13"/>
  <c r="BI5" i="13"/>
  <c r="BJ5" i="13"/>
  <c r="BK5" i="13"/>
  <c r="BL5" i="13"/>
  <c r="BM5" i="13"/>
  <c r="BN5" i="13"/>
  <c r="BO5" i="13"/>
  <c r="BP5" i="13"/>
  <c r="BQ5" i="13"/>
  <c r="BR5" i="13"/>
  <c r="BS5" i="13"/>
  <c r="BT5" i="13"/>
  <c r="BU5" i="13"/>
  <c r="BV5" i="13"/>
  <c r="BW5" i="13"/>
  <c r="BX5" i="13"/>
  <c r="BY5" i="13"/>
  <c r="BZ5" i="13"/>
  <c r="CA5" i="13"/>
  <c r="CB5" i="13"/>
  <c r="CC5" i="13"/>
  <c r="CD5" i="13"/>
  <c r="CE5" i="13"/>
  <c r="CF5" i="13"/>
  <c r="CG5" i="13"/>
  <c r="CH5" i="13"/>
  <c r="CI5" i="13"/>
  <c r="CJ5" i="13"/>
  <c r="CK5" i="13"/>
  <c r="BW5" i="4"/>
  <c r="BX5" i="4"/>
  <c r="BY5" i="4"/>
  <c r="BZ5" i="4"/>
  <c r="CA5" i="4"/>
  <c r="CB5" i="4"/>
  <c r="CC5" i="4"/>
  <c r="CD5" i="4"/>
  <c r="CE5" i="4"/>
  <c r="CF5" i="4"/>
  <c r="CG5" i="4"/>
  <c r="CH5" i="4"/>
  <c r="CI5" i="4"/>
  <c r="CJ5" i="4"/>
  <c r="CK5" i="4"/>
  <c r="CL5" i="4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BG4" i="7"/>
  <c r="BH4" i="7"/>
  <c r="BI4" i="7"/>
  <c r="BJ4" i="7"/>
  <c r="BK4" i="7"/>
  <c r="BL4" i="7"/>
  <c r="BM4" i="7"/>
  <c r="BN4" i="7"/>
  <c r="BO4" i="7"/>
  <c r="BP4" i="7"/>
  <c r="BQ4" i="7"/>
  <c r="BR4" i="7"/>
  <c r="BS4" i="7"/>
  <c r="BT4" i="7"/>
  <c r="BU4" i="7"/>
  <c r="BV4" i="7"/>
  <c r="BW4" i="7"/>
  <c r="BX4" i="7"/>
  <c r="BY4" i="7"/>
  <c r="BZ4" i="7"/>
  <c r="CA4" i="7"/>
  <c r="CB4" i="7"/>
  <c r="CC4" i="7"/>
  <c r="CD4" i="7"/>
  <c r="CE4" i="7"/>
  <c r="CF4" i="7"/>
  <c r="CG4" i="7"/>
  <c r="CH4" i="7"/>
  <c r="CI4" i="7"/>
  <c r="CJ4" i="7"/>
  <c r="CK4" i="7"/>
  <c r="CL4" i="7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6" i="13" l="1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5" i="13"/>
  <c r="B26" i="13"/>
  <c r="B28" i="13"/>
  <c r="B29" i="13"/>
  <c r="B30" i="13"/>
  <c r="B31" i="13"/>
  <c r="B33" i="13"/>
  <c r="B34" i="13"/>
  <c r="B35" i="13"/>
  <c r="B36" i="13"/>
  <c r="B37" i="13"/>
  <c r="B38" i="13"/>
  <c r="B40" i="13"/>
  <c r="B41" i="13"/>
  <c r="B43" i="13"/>
  <c r="B44" i="13"/>
  <c r="B45" i="13"/>
  <c r="B46" i="13"/>
  <c r="B48" i="13"/>
  <c r="B50" i="13"/>
  <c r="C50" i="13"/>
  <c r="C48" i="13"/>
  <c r="C46" i="13"/>
  <c r="C45" i="13"/>
  <c r="C44" i="13"/>
  <c r="C43" i="13"/>
  <c r="C41" i="13"/>
  <c r="C40" i="13"/>
  <c r="C38" i="13"/>
  <c r="C37" i="13"/>
  <c r="C36" i="13"/>
  <c r="C35" i="13"/>
  <c r="C34" i="13"/>
  <c r="C33" i="13"/>
  <c r="C29" i="13"/>
  <c r="C30" i="13"/>
  <c r="C31" i="13"/>
  <c r="C28" i="13"/>
  <c r="C26" i="13"/>
  <c r="C25" i="13"/>
  <c r="C23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6" i="13"/>
  <c r="B27" i="13" l="1"/>
  <c r="B5" i="13"/>
  <c r="B24" i="13"/>
  <c r="B39" i="13"/>
  <c r="B32" i="13"/>
  <c r="B42" i="13"/>
  <c r="C6" i="4" l="1"/>
  <c r="D17" i="5" l="1"/>
  <c r="C17" i="5"/>
  <c r="D7" i="4" l="1"/>
  <c r="C27" i="13" l="1"/>
  <c r="C32" i="13"/>
  <c r="C24" i="13"/>
  <c r="C42" i="13"/>
  <c r="C5" i="13"/>
  <c r="C39" i="13"/>
  <c r="C44" i="4" l="1"/>
  <c r="D44" i="4"/>
  <c r="C13" i="11" l="1"/>
  <c r="D13" i="11"/>
  <c r="D12" i="11"/>
  <c r="C12" i="11"/>
  <c r="C9" i="11"/>
  <c r="D9" i="11"/>
  <c r="C10" i="11"/>
  <c r="D10" i="11"/>
  <c r="D8" i="11"/>
  <c r="D6" i="11"/>
  <c r="C6" i="11"/>
  <c r="D5" i="11"/>
  <c r="C5" i="11"/>
  <c r="C13" i="5" l="1"/>
  <c r="D13" i="5"/>
  <c r="C14" i="5"/>
  <c r="D14" i="5"/>
  <c r="C26" i="5" l="1"/>
  <c r="D26" i="5"/>
  <c r="C23" i="5"/>
  <c r="D23" i="5"/>
  <c r="C20" i="5"/>
  <c r="D20" i="5"/>
  <c r="C49" i="5" l="1"/>
  <c r="D49" i="5"/>
  <c r="D35" i="4"/>
  <c r="D51" i="5" l="1"/>
  <c r="C51" i="5"/>
  <c r="D29" i="5"/>
  <c r="D35" i="5" s="1"/>
  <c r="C29" i="5"/>
  <c r="C35" i="5" s="1"/>
  <c r="C28" i="5" l="1"/>
  <c r="D48" i="4"/>
  <c r="C48" i="4"/>
  <c r="C64" i="5"/>
  <c r="C65" i="5"/>
  <c r="C66" i="5"/>
  <c r="C67" i="5"/>
  <c r="C68" i="5"/>
  <c r="C69" i="5"/>
  <c r="D64" i="5"/>
  <c r="D65" i="5"/>
  <c r="D66" i="5"/>
  <c r="D67" i="5"/>
  <c r="D68" i="5"/>
  <c r="D69" i="5"/>
  <c r="D6" i="4"/>
  <c r="C7" i="4"/>
  <c r="C5" i="4" s="1"/>
  <c r="C9" i="4"/>
  <c r="D9" i="4"/>
  <c r="D8" i="4" s="1"/>
  <c r="C10" i="4"/>
  <c r="D10" i="4"/>
  <c r="D13" i="4" s="1"/>
  <c r="C15" i="4"/>
  <c r="D15" i="4"/>
  <c r="C17" i="4"/>
  <c r="D17" i="4"/>
  <c r="C18" i="4"/>
  <c r="D18" i="4"/>
  <c r="C19" i="4"/>
  <c r="D19" i="4"/>
  <c r="C21" i="4"/>
  <c r="D21" i="4"/>
  <c r="C22" i="4"/>
  <c r="D22" i="4"/>
  <c r="C23" i="4"/>
  <c r="D23" i="4"/>
  <c r="C25" i="4"/>
  <c r="D25" i="4"/>
  <c r="C26" i="4"/>
  <c r="D26" i="4"/>
  <c r="C27" i="4"/>
  <c r="D27" i="4"/>
  <c r="C30" i="4"/>
  <c r="D30" i="4"/>
  <c r="C32" i="4"/>
  <c r="D32" i="4"/>
  <c r="C33" i="4"/>
  <c r="D33" i="4"/>
  <c r="C34" i="4"/>
  <c r="D34" i="4"/>
  <c r="C39" i="4"/>
  <c r="D39" i="4"/>
  <c r="C40" i="4"/>
  <c r="D40" i="4"/>
  <c r="C41" i="4"/>
  <c r="D41" i="4"/>
  <c r="C43" i="4"/>
  <c r="D43" i="4"/>
  <c r="C45" i="4"/>
  <c r="D45" i="4"/>
  <c r="C46" i="4"/>
  <c r="C10" i="7" s="1"/>
  <c r="D46" i="4"/>
  <c r="C47" i="4"/>
  <c r="D47" i="4"/>
  <c r="C8" i="4" l="1"/>
  <c r="D20" i="4"/>
  <c r="C20" i="4"/>
  <c r="D16" i="4"/>
  <c r="D12" i="4"/>
  <c r="C42" i="4"/>
  <c r="C49" i="4"/>
  <c r="D42" i="4"/>
  <c r="D63" i="5"/>
  <c r="D10" i="7"/>
  <c r="D49" i="4"/>
  <c r="D31" i="4"/>
  <c r="D5" i="4"/>
  <c r="C31" i="4"/>
  <c r="C16" i="4"/>
  <c r="C11" i="4"/>
  <c r="C13" i="4"/>
  <c r="C63" i="5"/>
  <c r="C27" i="5"/>
  <c r="C12" i="4"/>
  <c r="D11" i="7" l="1"/>
  <c r="D11" i="4"/>
  <c r="C11" i="7"/>
  <c r="C5" i="7"/>
  <c r="D6" i="7" l="1"/>
  <c r="C6" i="7"/>
  <c r="C4" i="7" s="1"/>
  <c r="C7" i="7" s="1"/>
  <c r="D5" i="7"/>
  <c r="C5" i="5"/>
  <c r="C41" i="5" s="1"/>
  <c r="D5" i="5"/>
  <c r="C6" i="5"/>
  <c r="D6" i="5"/>
  <c r="C7" i="5"/>
  <c r="C42" i="5" s="1"/>
  <c r="D7" i="5"/>
  <c r="C8" i="5"/>
  <c r="D8" i="5"/>
  <c r="C9" i="5"/>
  <c r="C43" i="5" s="1"/>
  <c r="D9" i="5"/>
  <c r="D43" i="5" s="1"/>
  <c r="C10" i="5"/>
  <c r="D10" i="5"/>
  <c r="C12" i="5"/>
  <c r="C34" i="5" s="1"/>
  <c r="D12" i="5"/>
  <c r="C16" i="5"/>
  <c r="D16" i="5"/>
  <c r="D38" i="5" s="1"/>
  <c r="C19" i="5"/>
  <c r="C18" i="5" s="1"/>
  <c r="D19" i="5"/>
  <c r="D18" i="5" s="1"/>
  <c r="C22" i="5"/>
  <c r="D22" i="5"/>
  <c r="C25" i="5"/>
  <c r="D25" i="5"/>
  <c r="D28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D41" i="5" l="1"/>
  <c r="D4" i="5"/>
  <c r="D4" i="7"/>
  <c r="D7" i="7" s="1"/>
  <c r="C31" i="5"/>
  <c r="C38" i="5"/>
  <c r="D42" i="5"/>
  <c r="D31" i="5"/>
  <c r="D48" i="5"/>
  <c r="D24" i="5"/>
  <c r="D47" i="5" s="1"/>
  <c r="D45" i="5"/>
  <c r="D21" i="5"/>
  <c r="D34" i="5"/>
  <c r="D27" i="5"/>
  <c r="C48" i="5"/>
  <c r="C24" i="5"/>
  <c r="C47" i="5" s="1"/>
  <c r="C45" i="5"/>
  <c r="C21" i="5"/>
  <c r="C4" i="5"/>
  <c r="C62" i="5" s="1"/>
  <c r="D62" i="5"/>
  <c r="D15" i="5" l="1"/>
  <c r="D30" i="5" s="1"/>
  <c r="D39" i="5"/>
  <c r="D46" i="5"/>
  <c r="D40" i="5"/>
  <c r="C39" i="5"/>
  <c r="C46" i="5"/>
  <c r="C40" i="5"/>
  <c r="C15" i="5"/>
  <c r="C32" i="5"/>
  <c r="D11" i="5"/>
  <c r="D32" i="5" s="1"/>
  <c r="C44" i="5" l="1"/>
  <c r="C37" i="5"/>
  <c r="C30" i="5"/>
  <c r="D44" i="5"/>
  <c r="D33" i="5"/>
  <c r="D36" i="5"/>
  <c r="D37" i="5"/>
  <c r="C11" i="5" l="1"/>
  <c r="C33" i="5" l="1"/>
  <c r="C36" i="5"/>
</calcChain>
</file>

<file path=xl/sharedStrings.xml><?xml version="1.0" encoding="utf-8"?>
<sst xmlns="http://schemas.openxmlformats.org/spreadsheetml/2006/main" count="623" uniqueCount="281">
  <si>
    <t>Показатели</t>
  </si>
  <si>
    <t>высшая категория</t>
  </si>
  <si>
    <t>первая категория</t>
  </si>
  <si>
    <t>вторая категория</t>
  </si>
  <si>
    <t xml:space="preserve">Имеют категорию из них: </t>
  </si>
  <si>
    <t>*</t>
  </si>
  <si>
    <t>Обслуживаемое население:</t>
  </si>
  <si>
    <t>взрослые</t>
  </si>
  <si>
    <t>Количество случаев инфекционных заболеваний по данным отчетной формы №2</t>
  </si>
  <si>
    <t>Инфекционная заболеваемость на 100 тыс. населения</t>
  </si>
  <si>
    <t>среди взрослых</t>
  </si>
  <si>
    <t>среди детей</t>
  </si>
  <si>
    <t>смешанного назначения (для взрослых и детей)</t>
  </si>
  <si>
    <t>специализированных для взрослых</t>
  </si>
  <si>
    <t>специализированных для детей</t>
  </si>
  <si>
    <t>Врачи-инфекционисты</t>
  </si>
  <si>
    <t>Количество врачей-инфекционистов, работающих в отделениях (физических лиц)</t>
  </si>
  <si>
    <t>Количество штатных должностей врачей-инфекционистов в отделениях</t>
  </si>
  <si>
    <t>Сведения о кабинетах инфекционных заболеваний (КИЗ)</t>
  </si>
  <si>
    <t>Количество врачей-инфекционистов, работающих в КИЗ (физических лиц)</t>
  </si>
  <si>
    <t>Количество штатных должностей врачей-инфекционистов в КИЗ</t>
  </si>
  <si>
    <t>Другие ячейки изменению не подлежат!</t>
  </si>
  <si>
    <t>Сведения об инфекционных отделениях (стационарах)</t>
  </si>
  <si>
    <t>Число коек на конец отчетного периода</t>
  </si>
  <si>
    <t>Поступило больных</t>
  </si>
  <si>
    <t>взрослых</t>
  </si>
  <si>
    <t>детей</t>
  </si>
  <si>
    <t>Выписано больных</t>
  </si>
  <si>
    <t>Умерло всего больных, госпитализированных в инфекционное отделение (стационар)</t>
  </si>
  <si>
    <t>всего взрослых</t>
  </si>
  <si>
    <t>всего детей</t>
  </si>
  <si>
    <t>от инфекционной патологии взрослых</t>
  </si>
  <si>
    <t>от инфекционной патологии детей</t>
  </si>
  <si>
    <t>Число койко/дней, проведенных больными в отделении (стационаре)</t>
  </si>
  <si>
    <t>взрослыми</t>
  </si>
  <si>
    <t>детьми</t>
  </si>
  <si>
    <t>Средняя длительность пребывания больного на койке (средний койко/день)</t>
  </si>
  <si>
    <t>Среднегодовая занятость больничной койки</t>
  </si>
  <si>
    <t>койки для взрослых (или смешанного назначения)</t>
  </si>
  <si>
    <t>специализированной детской</t>
  </si>
  <si>
    <t>Оборот койки</t>
  </si>
  <si>
    <t xml:space="preserve">Уровень госпитализации инфекционных больных </t>
  </si>
  <si>
    <t>взрослых на 1000 чел.</t>
  </si>
  <si>
    <t>детей на 1000 чел.</t>
  </si>
  <si>
    <t>Обеспеченность койками на 10 тыс.</t>
  </si>
  <si>
    <t>детских</t>
  </si>
  <si>
    <t>Летальность общая (%)</t>
  </si>
  <si>
    <t>Летальность от инфекционной патологии (%)</t>
  </si>
  <si>
    <t xml:space="preserve">Количество клинических (госпитальных) эпидемиологов </t>
  </si>
  <si>
    <t xml:space="preserve">Количество штатных должностей клинических (госпитальных) эпидемиологов </t>
  </si>
  <si>
    <t>Сведения о работе стационарного звена (инфекционного отделения, стационара)</t>
  </si>
  <si>
    <t>из них дневной стационар</t>
  </si>
  <si>
    <t>Сведения о работе кабинета инфекционных заболеваний</t>
  </si>
  <si>
    <t>Число посещений на 1 тыс. жителей в год</t>
  </si>
  <si>
    <t>Данные вносятся только в такие (бежевые) ячейки!!!</t>
  </si>
  <si>
    <t>Материально-техническое состояние инфекционных отделений (стационаров)</t>
  </si>
  <si>
    <t>специализированных для взрослых (по ф. 30)</t>
  </si>
  <si>
    <t>специализированных для детей (по ф. 30)</t>
  </si>
  <si>
    <t>дети (0-17)</t>
  </si>
  <si>
    <t>у детей (0-17)</t>
  </si>
  <si>
    <t>у взрослых (с 18 лет)</t>
  </si>
  <si>
    <t xml:space="preserve"> иммунологические (отделений по ф. 30, п.8)</t>
  </si>
  <si>
    <t>специализированные (инфекционные) детские</t>
  </si>
  <si>
    <t xml:space="preserve">специализированные (инфекционные)  взрослые </t>
  </si>
  <si>
    <t>смешанного назначения (инфекционные)</t>
  </si>
  <si>
    <t>Средний возраст врачей-инфекционистов</t>
  </si>
  <si>
    <t>микробиологические (бактериологические) (отделений по ф. 30, ф 8)</t>
  </si>
  <si>
    <t>Сведения о работе консультативно-диагностического центра</t>
  </si>
  <si>
    <t>Нагрузка на врача КДЦ в час</t>
  </si>
  <si>
    <t>КДЦ специализированный для взрослых</t>
  </si>
  <si>
    <t>КДЦ специализированный для детей</t>
  </si>
  <si>
    <t>КДЦ смешанный (для взрослых и детей)</t>
  </si>
  <si>
    <t>% боксированности</t>
  </si>
  <si>
    <t>количество мельцеровских боксов в отделениях (стационаре)*</t>
  </si>
  <si>
    <t>количество коек в мельцеровских боксах</t>
  </si>
  <si>
    <t>количество полубоксов в отделениях (стационаре)**</t>
  </si>
  <si>
    <t xml:space="preserve">количество коек в полубоксах </t>
  </si>
  <si>
    <t>количество боксированных палат***</t>
  </si>
  <si>
    <t>количество коек в боксированных палатах</t>
  </si>
  <si>
    <t>количество палат (отделений) интенсивной терапии для инфекционных больных</t>
  </si>
  <si>
    <t xml:space="preserve">количество смотровых боксов в приемном отделениях </t>
  </si>
  <si>
    <t>Среднегодовое число коек</t>
  </si>
  <si>
    <t>смешанных</t>
  </si>
  <si>
    <t>количество палат для инфекционных больных</t>
  </si>
  <si>
    <t>количество коек в палатах для инфекционных больных</t>
  </si>
  <si>
    <t>количество коек в палатах (отделениях) интенсивной терапии для инфекционных больных</t>
  </si>
  <si>
    <t>Умерло больных от инфекционной патологии (в инфекц отделениях, стационарах)</t>
  </si>
  <si>
    <t xml:space="preserve">Наименование </t>
  </si>
  <si>
    <t>Абс</t>
  </si>
  <si>
    <t>дети</t>
  </si>
  <si>
    <t>из них, диагноз подтвержден методом ПЦР</t>
  </si>
  <si>
    <t>Количество носителей HBsAg</t>
  </si>
  <si>
    <t>из них, проведено ПЦР-исследование</t>
  </si>
  <si>
    <t>Количество больных хроническим гепатитом  С</t>
  </si>
  <si>
    <t>Количество больных хроническими микст-гепатитами</t>
  </si>
  <si>
    <t>Количество "носителей  анти-ВГС"</t>
  </si>
  <si>
    <t>в исходе хронического гепатита В+С</t>
  </si>
  <si>
    <t>Количество пациентов из семейных очагов</t>
  </si>
  <si>
    <t>&lt; 2 лет</t>
  </si>
  <si>
    <t>&gt;5 лет</t>
  </si>
  <si>
    <t>количество больных вирусным гепатитом  С</t>
  </si>
  <si>
    <t>количество больных хроническим гепатитом  В</t>
  </si>
  <si>
    <t>количество больных вирусными микст-гепатитами</t>
  </si>
  <si>
    <t>количество носителей HBsAg</t>
  </si>
  <si>
    <t>Количество больных ХВГ, получавших (или получающих) ПВТ</t>
  </si>
  <si>
    <t xml:space="preserve">ИНФ-содержащие схемы </t>
  </si>
  <si>
    <t>безинтерфероновые схемы</t>
  </si>
  <si>
    <t>за счет средств ОМС</t>
  </si>
  <si>
    <t>региональных программ</t>
  </si>
  <si>
    <t>личных средств</t>
  </si>
  <si>
    <t>ОНЛС</t>
  </si>
  <si>
    <t>Показания к ПВТ</t>
  </si>
  <si>
    <t>ПВТ у наивных</t>
  </si>
  <si>
    <t>Результаты ПВТ</t>
  </si>
  <si>
    <t>УВО</t>
  </si>
  <si>
    <t>Количество инфекционных стационаров</t>
  </si>
  <si>
    <t>Количество инфекционных отделений</t>
  </si>
  <si>
    <t>Количество кабинетов инфекционных заболеваний (КИЗ)</t>
  </si>
  <si>
    <t>Количество лабораторий в составе ЛПУ:</t>
  </si>
  <si>
    <t>ПЦР-лаборатории</t>
  </si>
  <si>
    <t xml:space="preserve">Количество врачей инфекционистов в субъекте, включая сотрудников кафедр </t>
  </si>
  <si>
    <t>Количество врачей-инфекционистов до 50 лет в %</t>
  </si>
  <si>
    <t xml:space="preserve">Количество фактически занятых штатных должностей </t>
  </si>
  <si>
    <t>Коэффициент совместительства</t>
  </si>
  <si>
    <t xml:space="preserve"> инфекционные койки смешанного назначения</t>
  </si>
  <si>
    <t>инфекционных для взрослых</t>
  </si>
  <si>
    <t xml:space="preserve"> инфекционные детские койки </t>
  </si>
  <si>
    <t>Умерло больных от инфекционной патологии (в инфекц. стационарах, отделениях)</t>
  </si>
  <si>
    <t>ОКИ</t>
  </si>
  <si>
    <t>ОРВИ, грипп и их осложнения</t>
  </si>
  <si>
    <t>Менингит</t>
  </si>
  <si>
    <t>ГЛПС</t>
  </si>
  <si>
    <t>Хронический вирусный гепатит</t>
  </si>
  <si>
    <t>ВИЧ-инфицированных</t>
  </si>
  <si>
    <t>Обслужено КИЗ пациентов всего</t>
  </si>
  <si>
    <t>первично</t>
  </si>
  <si>
    <t>повторно</t>
  </si>
  <si>
    <t>Количество физических лиц врачей, работающих в КИЗ*</t>
  </si>
  <si>
    <t>Количество обслуживаемого населения на 1 врача КИЗ</t>
  </si>
  <si>
    <t>Длительность диспансеризации условиях КИЗ (количество пациентов):</t>
  </si>
  <si>
    <t>Строка (стр.) 5 = стр. 6 + стр. 7</t>
  </si>
  <si>
    <t>Стр. 8 = стр. 9 + стр. 10</t>
  </si>
  <si>
    <t>Стр. 11 = стр. 8 х 100 000 / стр. 5</t>
  </si>
  <si>
    <t>Стр. 12 = стр. 9 х 100 000 / стр. 6</t>
  </si>
  <si>
    <t>Стр. 13 = стр. 10 х 100 000 / стр. 7</t>
  </si>
  <si>
    <t>Стр. 16 = стр. 17 + стр. 18 + стр. 19</t>
  </si>
  <si>
    <t>Стр. 20 = стр. 21 + стр. 22 + стр. 23</t>
  </si>
  <si>
    <t>Стр. 24 = стр. 25 + стр. 26 + стр. 27</t>
  </si>
  <si>
    <t>Стр. 31 = стр. 32 + стр. 33 + стр. 34</t>
  </si>
  <si>
    <t>Стр. 35 Средний возраст врачей-инфекционистов = сумма всех соответствующих колонок по субъектам и годам / количество субъектов региона</t>
  </si>
  <si>
    <t>Стр. 42 = стр. 41 / стр. 39</t>
  </si>
  <si>
    <t>Коэффициент совместительства = количество занятых ставок / физических лиц врачей:</t>
  </si>
  <si>
    <t>Стр. 49 = стр. 48 / стр. 46</t>
  </si>
  <si>
    <t>Контрольные формулы:</t>
  </si>
  <si>
    <t xml:space="preserve">Все строки по своему субъекту заполняются вручную, кроме строк с контрольными формулами </t>
  </si>
  <si>
    <t>Стр. 4 = стр. 5 + стр. 7 + стр. 9</t>
  </si>
  <si>
    <t>Стр. 11 = стр. 12 + стр. 13 + стр. 14</t>
  </si>
  <si>
    <t>Стр. 15 = стр. 16 + стр. 17</t>
  </si>
  <si>
    <t>Стр. 18 = стр. 19 + стр. 20</t>
  </si>
  <si>
    <t>Стр. 21 = стр. 22 + стр. 23</t>
  </si>
  <si>
    <t>Стр. 24 = стр. 25 + стр. 26</t>
  </si>
  <si>
    <t>Стр. 27 = стр. 28 + стр. 29</t>
  </si>
  <si>
    <t>Средняя длительность пребывания больного на койке (средний койко-день) = число проведенных койко-дней / пользованные больные (поступили+выписали+умерли)/2</t>
  </si>
  <si>
    <t>Стр. 30 = стр. 27 / ((стр. 15 + стр. 18 + стр. 21) / 2)</t>
  </si>
  <si>
    <t>Стр. 31 = стр. 28 / ((стр. 16 + стр. 19 + стр. 22) / 2)</t>
  </si>
  <si>
    <t>Стр. 32 = стр. 29 / ((стр. 17 + стр. 20 + стр. 23) / 2)</t>
  </si>
  <si>
    <t>Стр. 33 = стр. 27 / стр. 11</t>
  </si>
  <si>
    <t>Стр. 35 = стр. 29 / стр. 14</t>
  </si>
  <si>
    <t>Стр. 34 = стр. 28 / (стр. 13 + стр. 12)  (смеш+взр)</t>
  </si>
  <si>
    <t xml:space="preserve">Оборот койки = пользованные больные ((поступили+выписали+умерли)/2) / среднегодовое число коек </t>
  </si>
  <si>
    <t>Среднегодовая занятость больничной койки = число проведенных койко-дней / среднегодовое число коек</t>
  </si>
  <si>
    <t>Стр. 36 = ((стр. 15 + стр. 18 + стр. 21) / 2) / стр. 11</t>
  </si>
  <si>
    <t>Стр. 37 = стр. 15 * 1 000 / "инф служба" стр. 5</t>
  </si>
  <si>
    <t>Стр. 38 = стр. 16 * 1 000 / "инф служба" стр. 6</t>
  </si>
  <si>
    <t>Стр. 39 = стр. 17 * 1 000 / "инф служба" стр. 7</t>
  </si>
  <si>
    <t>Уровень госпитализации инфекционных больных = поступило больных * 1 000 / вкладка "инф.служба" обслуживаемое население</t>
  </si>
  <si>
    <t>Обеспеченность койками на 10 тыс. = обеспеченность койками на конец отчетного периода * 10 000 / вкладка "инф.служба" обслуживаемое население</t>
  </si>
  <si>
    <t>Стр. 40 = стр. 4 * 10 000 / "инф служба" стр. 5</t>
  </si>
  <si>
    <t>Стр. 41 = стр. 5 * 10 000 / "инф служба" стр. 6</t>
  </si>
  <si>
    <t>Стр. 42 = стр. 7 * 10 000 / "инф служба" стр. 7</t>
  </si>
  <si>
    <t>Стр. 43 = стр. 9 * 10 000 / "инф служба" стр. 5</t>
  </si>
  <si>
    <t>Летальность общая (%) = умерло всего больных * 100 / (пользованные больные (поступили+выписали+умерли)/2)</t>
  </si>
  <si>
    <t>Стр. 44 = стр. 21 * 100 / ((стр. 15 + стр. 18 + стр. 21) / 2)</t>
  </si>
  <si>
    <t>Стр. 45 = стр. 22 * 100 / ((стр. 16 + стр. 19 + стр. 22) / 2)</t>
  </si>
  <si>
    <t>Стр. 44 = стр. 23 * 100 / ((стр. 17 + стр. 20 + стр. 23) / 2)</t>
  </si>
  <si>
    <t>Летальность от инфекционной патологии = умершие от инфекционной патологии * 100 / выписано + умершие от инфекционной патологии</t>
  </si>
  <si>
    <t>Стр. 47 = стр. 24 * 100 / (стр. 18 + стр. 24)</t>
  </si>
  <si>
    <t>Стр. 48 = стр. 25 * 100 / (стр. 19 + стр. 25)</t>
  </si>
  <si>
    <t>Стр. 49 = стр. 26 * 100 / (стр. 20 + стр. 26)</t>
  </si>
  <si>
    <t>Стр. 3 = стр. 4 + стр. 5</t>
  </si>
  <si>
    <t>Стр. 6 = стр. 3 * 1 000 / "инф служба" стр. 5</t>
  </si>
  <si>
    <t>Стр. 9 = "инф служба" стр. 46</t>
  </si>
  <si>
    <t>Стр. 10 = стр. 9 / "инф служба" стр. 5</t>
  </si>
  <si>
    <t>Стр. 4 = стр. 5 + стр. 6</t>
  </si>
  <si>
    <t xml:space="preserve">Нагрузка на врача КДЦ в час = количество посещений в год / количество отработанных часов в год </t>
  </si>
  <si>
    <t>Стр. 5 = стр. 6 + стр. 7</t>
  </si>
  <si>
    <t>Стр. 18 = стр. 19 + стр. 20 + стр. 21 + стр. 22</t>
  </si>
  <si>
    <t>Стр. 27 = стр. 28 + стр. 29 + стр. 30 + стр. 31</t>
  </si>
  <si>
    <t>Стр. 39 = стр. 40 + стр. 41</t>
  </si>
  <si>
    <t>Стр. 42 = стр. 43 + стр. 44 + стр. 45 + стр. 46</t>
  </si>
  <si>
    <t>Стр. 32 = стр. 33 + стр. 34 + стр. 35 + стр. 36 + стр. 37</t>
  </si>
  <si>
    <t>Стр. 62 = (стр. 52 + стр. 61) * 100 / СТР. 4</t>
  </si>
  <si>
    <t>Источник финансирования (количество пациентов)</t>
  </si>
  <si>
    <t>Название учреждения или территории (района, города, субъекта, округа)</t>
  </si>
  <si>
    <t>Наличие гепатологического центра/кабинета</t>
  </si>
  <si>
    <t>Стр 15: есть - 1, нет -0</t>
  </si>
  <si>
    <t>Вирусные гепатиты</t>
  </si>
  <si>
    <t>Количество больных ХВГ, носителей HBsAg и антител к ВГС, состоящих на учете в КИЗ</t>
  </si>
  <si>
    <t>Количество больных хроническим гепатитом  В</t>
  </si>
  <si>
    <t>Количество больных с признаками цирроза печени, из них</t>
  </si>
  <si>
    <t>в исходе хронического гепатита С</t>
  </si>
  <si>
    <t>в исходе хронического гепатита В</t>
  </si>
  <si>
    <t>в исходе хронического гепатита В+D</t>
  </si>
  <si>
    <t xml:space="preserve">Количество пациентов, состоящих в региональном реестре (регистре) ХВГ, из них: </t>
  </si>
  <si>
    <t>Кол-во больных ХВГ, обследованных методом эластометрии (фиброскан)</t>
  </si>
  <si>
    <t>F0</t>
  </si>
  <si>
    <t>F1</t>
  </si>
  <si>
    <t>F2</t>
  </si>
  <si>
    <t>F3</t>
  </si>
  <si>
    <t>F4</t>
  </si>
  <si>
    <t>Проведено генотипирование + определена вирусная нагрузка (кол-во больных)</t>
  </si>
  <si>
    <t>ХМАО, сводные показатели</t>
  </si>
  <si>
    <t>ХМАО, Показатели сводные</t>
  </si>
  <si>
    <t xml:space="preserve">Информация для главного внештатного специалиста  Депздрава Югры </t>
  </si>
  <si>
    <t>АУ «Советская районная больница»</t>
  </si>
  <si>
    <t>АУ «Центр профессиональной патологии»</t>
  </si>
  <si>
    <t>БУ «Белоярская районная больница»</t>
  </si>
  <si>
    <t>БУ «Березовская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</si>
  <si>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</si>
  <si>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</si>
  <si>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</si>
  <si>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</si>
  <si>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</si>
  <si>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</si>
  <si>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окружная клиническая больница имени В.И. Яцкив»</t>
  </si>
  <si>
    <t>БУ «Нефтеюганская районная больница»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</si>
  <si>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</si>
  <si>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</si>
  <si>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окружная клиническая больница»</t>
  </si>
  <si>
    <t>БУ «Нижневартовская окружная клиническая детская больница»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</si>
  <si>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</si>
  <si>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</si>
  <si>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</si>
  <si>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«Няганская городская детская поликлиника»</t>
  </si>
  <si>
    <t>БУ «Няганская городская поликлиника»</t>
  </si>
  <si>
    <t>БУ «Няганская окружная больница»</t>
  </si>
  <si>
    <t>БУ «Окружная клиническая больница»</t>
  </si>
  <si>
    <t>БУ «Октябрьская районная больница»</t>
  </si>
  <si>
    <t>БУ «Пионерская районная больница»</t>
  </si>
  <si>
    <t>БУ «Покачевская 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</si>
  <si>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</si>
  <si>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</si>
  <si>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больница»</t>
  </si>
  <si>
    <t>БУ «Сургутская городская клиническая поликлиника № 3»</t>
  </si>
  <si>
    <t>БУ «Сургутская городская клиническая поликлиника № 4»</t>
  </si>
  <si>
    <t>БУ «Сургутская городская клиническая поликлиника № 5»</t>
  </si>
  <si>
    <t>БУ «Сургутская городская клиническая поликлиника № 1»</t>
  </si>
  <si>
    <t>БУ «Сургутская городская клиническая поликлиника № 2»</t>
  </si>
  <si>
    <t>БУ «Сургутская окружная клиническая больница»</t>
  </si>
  <si>
    <t>БУ «Сургутская районная поликлиника»</t>
  </si>
  <si>
    <t>БУ «Угутская участковая больница»</t>
  </si>
  <si>
    <t>БУ «Урайская городская клиническая больница»</t>
  </si>
  <si>
    <t>БУ «Федоровская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</si>
  <si>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</si>
  <si>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</si>
  <si>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</si>
  <si>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«Нижневартовский кожно-венерологический диспансер»</t>
  </si>
  <si>
    <t>БУ «Ханты-Мансийский клинический противотуберкулезный диспансер»</t>
  </si>
  <si>
    <t>Ф.И.О.</t>
  </si>
  <si>
    <t>Ответственный за отчет________________________________</t>
  </si>
  <si>
    <t>Номер телефона ответственного за отчет________________________________</t>
  </si>
  <si>
    <t>* 1 врач амбулаторно не КИЗ</t>
  </si>
  <si>
    <t>Справка: умерло в инф.отд</t>
  </si>
  <si>
    <t>В(20-22)</t>
  </si>
  <si>
    <t>умерло на реаним. койке из госпит. в инф отд.</t>
  </si>
  <si>
    <t>В18-2</t>
  </si>
  <si>
    <t>В(20-22)-2</t>
  </si>
  <si>
    <t xml:space="preserve"> в отделениях Больницы (ТО)</t>
  </si>
  <si>
    <t>J15.6</t>
  </si>
  <si>
    <t>бактериальная (Staphylococcus aureus, Stenotrophomonas maltophilia  ) тяжелой  степени тяжести.(J15.6)</t>
  </si>
  <si>
    <r>
      <t xml:space="preserve">Информацию для подготовки свода направить в БУ ХМАО – Югры «Медицинский информационно-аналитический центр» врачу-методисту Зайнуллиной Л.Ш.  на эл. адрес zainullinalsh@miacugra.ru </t>
    </r>
    <r>
      <rPr>
        <b/>
        <sz val="22"/>
        <color theme="1"/>
        <rFont val="Times New Roman"/>
        <family val="1"/>
        <charset val="204"/>
      </rPr>
      <t>в срок до 1 февраля 2026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</si>
</sst>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b/>
      <sz val="10"/>
      <color indexed="18"/>
      <name val="Arial Cyr"/>
      <charset val="204"/>
    </font>
    <font>
      <sz val="10"/>
      <name val="Arial Cyr"/>
      <charset val="204"/>
    </font>
    <font>
      <b/>
      <sz val="16"/>
      <color indexed="10"/>
      <name val="Arial Cyr"/>
      <charset val="204"/>
    </font>
    <font>
      <b/>
      <sz val="14"/>
      <color indexed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name val="Arial Cyr"/>
      <charset val="204"/>
    </font>
    <font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8"/>
      <name val="Arial Cyr"/>
      <charset val="204"/>
    </font>
    <font>
      <b/>
      <sz val="11"/>
      <color theme="1"/>
      <name val="Calibri"/>
      <family val="2"/>
      <scheme val="minor"/>
    </font>
    <font>
      <b/>
      <sz val="16"/>
      <name val="Arial Cyr"/>
      <charset val="204"/>
    </font>
    <font>
      <b/>
      <sz val="16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CCFFFF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 applyProtection="1">
      <protection locked="0"/>
    </xf>
    <xf numFmtId="0" fontId="0" fillId="0" borderId="0" xfId="0" applyFill="1"/>
    <xf numFmtId="0" fontId="0" fillId="4" borderId="0" xfId="0" applyFill="1"/>
    <xf numFmtId="0" fontId="4" fillId="5" borderId="1" xfId="0" applyFont="1" applyFill="1" applyBorder="1"/>
    <xf numFmtId="0" fontId="0" fillId="3" borderId="1" xfId="0" applyFill="1" applyBorder="1" applyProtection="1">
      <protection locked="0"/>
    </xf>
    <xf numFmtId="0" fontId="0" fillId="6" borderId="1" xfId="0" applyFill="1" applyBorder="1"/>
    <xf numFmtId="0" fontId="0" fillId="0" borderId="0" xfId="0" applyBorder="1"/>
    <xf numFmtId="0" fontId="0" fillId="0" borderId="0" xfId="0" applyFill="1" applyBorder="1"/>
    <xf numFmtId="0" fontId="0" fillId="3" borderId="1" xfId="0" applyFont="1" applyFill="1" applyBorder="1" applyProtection="1">
      <protection locked="0"/>
    </xf>
    <xf numFmtId="0" fontId="0" fillId="5" borderId="0" xfId="0" applyFill="1" applyBorder="1"/>
    <xf numFmtId="0" fontId="7" fillId="0" borderId="1" xfId="0" applyFont="1" applyBorder="1" applyAlignment="1">
      <alignment wrapText="1"/>
    </xf>
    <xf numFmtId="0" fontId="0" fillId="6" borderId="0" xfId="0" applyFill="1"/>
    <xf numFmtId="0" fontId="6" fillId="6" borderId="1" xfId="0" applyFont="1" applyFill="1" applyBorder="1"/>
    <xf numFmtId="0" fontId="7" fillId="0" borderId="1" xfId="0" applyFont="1" applyFill="1" applyBorder="1"/>
    <xf numFmtId="0" fontId="8" fillId="3" borderId="0" xfId="0" applyFont="1" applyFill="1"/>
    <xf numFmtId="0" fontId="9" fillId="3" borderId="0" xfId="0" applyFont="1" applyFill="1" applyAlignment="1">
      <alignment horizontal="left"/>
    </xf>
    <xf numFmtId="0" fontId="0" fillId="3" borderId="1" xfId="0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</xf>
    <xf numFmtId="0" fontId="0" fillId="8" borderId="1" xfId="0" applyFill="1" applyBorder="1"/>
    <xf numFmtId="0" fontId="2" fillId="9" borderId="0" xfId="0" applyFont="1" applyFill="1" applyProtection="1"/>
    <xf numFmtId="0" fontId="0" fillId="0" borderId="0" xfId="0" applyProtection="1"/>
    <xf numFmtId="0" fontId="0" fillId="4" borderId="0" xfId="0" applyFill="1" applyProtection="1"/>
    <xf numFmtId="0" fontId="4" fillId="6" borderId="2" xfId="0" applyFont="1" applyFill="1" applyBorder="1" applyAlignment="1" applyProtection="1">
      <alignment horizontal="center"/>
    </xf>
    <xf numFmtId="1" fontId="0" fillId="3" borderId="1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0" borderId="1" xfId="0" applyBorder="1" applyProtection="1"/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12" fillId="0" borderId="0" xfId="0" applyFont="1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10" fillId="0" borderId="0" xfId="0" applyFont="1" applyProtection="1"/>
    <xf numFmtId="0" fontId="0" fillId="2" borderId="1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7" fillId="0" borderId="1" xfId="0" applyFont="1" applyFill="1" applyBorder="1" applyAlignment="1">
      <alignment wrapText="1"/>
    </xf>
    <xf numFmtId="1" fontId="4" fillId="6" borderId="1" xfId="0" applyNumberFormat="1" applyFont="1" applyFill="1" applyBorder="1" applyAlignment="1" applyProtection="1">
      <alignment horizontal="right"/>
    </xf>
    <xf numFmtId="0" fontId="13" fillId="10" borderId="1" xfId="0" applyFont="1" applyFill="1" applyBorder="1" applyAlignment="1" applyProtection="1">
      <alignment horizontal="right"/>
      <protection locked="0"/>
    </xf>
    <xf numFmtId="0" fontId="13" fillId="10" borderId="7" xfId="0" applyFont="1" applyFill="1" applyBorder="1" applyAlignment="1" applyProtection="1">
      <alignment horizontal="right"/>
      <protection locked="0"/>
    </xf>
    <xf numFmtId="0" fontId="0" fillId="11" borderId="1" xfId="0" applyFill="1" applyBorder="1" applyProtection="1">
      <protection locked="0"/>
    </xf>
    <xf numFmtId="0" fontId="6" fillId="8" borderId="1" xfId="0" applyFont="1" applyFill="1" applyBorder="1"/>
    <xf numFmtId="0" fontId="15" fillId="0" borderId="1" xfId="0" applyFont="1" applyBorder="1" applyAlignment="1">
      <alignment wrapText="1"/>
    </xf>
    <xf numFmtId="0" fontId="0" fillId="11" borderId="1" xfId="0" applyFill="1" applyBorder="1" applyAlignment="1" applyProtection="1">
      <alignment horizontal="right"/>
      <protection locked="0"/>
    </xf>
    <xf numFmtId="0" fontId="4" fillId="9" borderId="0" xfId="0" applyFont="1" applyFill="1" applyProtection="1"/>
    <xf numFmtId="0" fontId="0" fillId="12" borderId="1" xfId="0" applyFill="1" applyBorder="1"/>
    <xf numFmtId="0" fontId="0" fillId="12" borderId="1" xfId="0" applyFill="1" applyBorder="1" applyProtection="1">
      <protection locked="0"/>
    </xf>
    <xf numFmtId="0" fontId="0" fillId="12" borderId="1" xfId="0" applyFill="1" applyBorder="1" applyProtection="1"/>
    <xf numFmtId="0" fontId="0" fillId="0" borderId="1" xfId="0" applyFill="1" applyBorder="1" applyProtection="1"/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center"/>
    </xf>
    <xf numFmtId="0" fontId="7" fillId="12" borderId="1" xfId="0" applyFont="1" applyFill="1" applyBorder="1" applyAlignment="1">
      <alignment wrapText="1"/>
    </xf>
    <xf numFmtId="0" fontId="17" fillId="0" borderId="1" xfId="0" applyFont="1" applyFill="1" applyBorder="1"/>
    <xf numFmtId="0" fontId="0" fillId="14" borderId="1" xfId="0" applyFill="1" applyBorder="1"/>
    <xf numFmtId="0" fontId="0" fillId="12" borderId="1" xfId="0" applyFill="1" applyBorder="1" applyAlignment="1">
      <alignment horizontal="center"/>
    </xf>
    <xf numFmtId="0" fontId="10" fillId="11" borderId="0" xfId="0" applyFont="1" applyFill="1"/>
    <xf numFmtId="0" fontId="10" fillId="12" borderId="0" xfId="0" applyFont="1" applyFill="1"/>
    <xf numFmtId="0" fontId="10" fillId="0" borderId="0" xfId="0" applyFont="1"/>
    <xf numFmtId="0" fontId="0" fillId="0" borderId="0" xfId="0" applyFill="1" applyBorder="1" applyProtection="1"/>
    <xf numFmtId="0" fontId="0" fillId="8" borderId="1" xfId="0" applyFill="1" applyBorder="1" applyProtection="1"/>
    <xf numFmtId="2" fontId="5" fillId="6" borderId="0" xfId="0" applyNumberFormat="1" applyFont="1" applyFill="1" applyBorder="1" applyProtection="1">
      <protection locked="0"/>
    </xf>
    <xf numFmtId="0" fontId="5" fillId="11" borderId="1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5" fillId="5" borderId="1" xfId="0" applyFont="1" applyFill="1" applyBorder="1" applyProtection="1"/>
    <xf numFmtId="2" fontId="5" fillId="6" borderId="1" xfId="0" applyNumberFormat="1" applyFont="1" applyFill="1" applyBorder="1" applyProtection="1"/>
    <xf numFmtId="0" fontId="5" fillId="12" borderId="1" xfId="0" applyFont="1" applyFill="1" applyBorder="1" applyProtection="1"/>
    <xf numFmtId="0" fontId="5" fillId="6" borderId="1" xfId="0" applyFont="1" applyFill="1" applyBorder="1" applyProtection="1"/>
    <xf numFmtId="0" fontId="0" fillId="5" borderId="1" xfId="0" applyFill="1" applyBorder="1" applyProtection="1"/>
    <xf numFmtId="0" fontId="0" fillId="14" borderId="1" xfId="0" applyFill="1" applyBorder="1" applyProtection="1"/>
    <xf numFmtId="0" fontId="6" fillId="11" borderId="1" xfId="0" applyFont="1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  <protection locked="0"/>
    </xf>
    <xf numFmtId="0" fontId="6" fillId="6" borderId="1" xfId="0" applyFont="1" applyFill="1" applyBorder="1" applyAlignment="1" applyProtection="1">
      <alignment horizontal="right"/>
    </xf>
    <xf numFmtId="0" fontId="0" fillId="12" borderId="1" xfId="0" applyFill="1" applyBorder="1" applyAlignment="1" applyProtection="1">
      <alignment horizontal="right"/>
    </xf>
    <xf numFmtId="0" fontId="13" fillId="13" borderId="1" xfId="0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horizontal="right"/>
    </xf>
    <xf numFmtId="0" fontId="0" fillId="11" borderId="1" xfId="0" applyFill="1" applyBorder="1" applyAlignment="1" applyProtection="1">
      <alignment horizontal="right"/>
    </xf>
    <xf numFmtId="0" fontId="13" fillId="17" borderId="1" xfId="0" applyFont="1" applyFill="1" applyBorder="1" applyAlignment="1" applyProtection="1">
      <alignment horizontal="right"/>
    </xf>
    <xf numFmtId="0" fontId="0" fillId="8" borderId="1" xfId="0" applyFill="1" applyBorder="1" applyAlignment="1" applyProtection="1">
      <alignment horizontal="right"/>
    </xf>
    <xf numFmtId="0" fontId="13" fillId="18" borderId="1" xfId="0" applyFont="1" applyFill="1" applyBorder="1" applyAlignment="1" applyProtection="1">
      <alignment horizontal="right"/>
    </xf>
    <xf numFmtId="0" fontId="0" fillId="8" borderId="1" xfId="0" applyFont="1" applyFill="1" applyBorder="1" applyAlignment="1" applyProtection="1">
      <alignment horizontal="right"/>
    </xf>
    <xf numFmtId="2" fontId="0" fillId="8" borderId="1" xfId="0" applyNumberFormat="1" applyFont="1" applyFill="1" applyBorder="1" applyAlignment="1" applyProtection="1">
      <alignment horizontal="right"/>
    </xf>
    <xf numFmtId="2" fontId="6" fillId="6" borderId="1" xfId="0" applyNumberFormat="1" applyFont="1" applyFill="1" applyBorder="1" applyAlignment="1" applyProtection="1">
      <alignment horizontal="right"/>
    </xf>
    <xf numFmtId="2" fontId="6" fillId="8" borderId="1" xfId="0" applyNumberFormat="1" applyFont="1" applyFill="1" applyBorder="1" applyAlignment="1" applyProtection="1">
      <alignment horizontal="right"/>
    </xf>
    <xf numFmtId="2" fontId="14" fillId="8" borderId="1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right"/>
    </xf>
    <xf numFmtId="0" fontId="13" fillId="13" borderId="6" xfId="0" applyFont="1" applyFill="1" applyBorder="1" applyAlignment="1" applyProtection="1">
      <alignment horizontal="right"/>
    </xf>
    <xf numFmtId="1" fontId="0" fillId="12" borderId="1" xfId="0" applyNumberFormat="1" applyFont="1" applyFill="1" applyBorder="1" applyAlignment="1" applyProtection="1">
      <alignment horizontal="right"/>
    </xf>
    <xf numFmtId="1" fontId="18" fillId="12" borderId="1" xfId="0" applyNumberFormat="1" applyFont="1" applyFill="1" applyBorder="1" applyAlignment="1" applyProtection="1">
      <alignment horizontal="right"/>
    </xf>
    <xf numFmtId="0" fontId="4" fillId="6" borderId="3" xfId="0" applyFont="1" applyFill="1" applyBorder="1" applyAlignment="1" applyProtection="1">
      <alignment horizontal="center"/>
      <protection locked="0"/>
    </xf>
    <xf numFmtId="0" fontId="0" fillId="12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0" fillId="8" borderId="6" xfId="0" applyFill="1" applyBorder="1" applyAlignment="1" applyProtection="1">
      <alignment horizontal="right"/>
    </xf>
    <xf numFmtId="0" fontId="0" fillId="12" borderId="6" xfId="0" applyFill="1" applyBorder="1" applyAlignment="1" applyProtection="1">
      <alignment horizontal="right"/>
      <protection locked="0"/>
    </xf>
    <xf numFmtId="1" fontId="0" fillId="8" borderId="1" xfId="0" applyNumberFormat="1" applyFill="1" applyBorder="1" applyProtection="1"/>
    <xf numFmtId="0" fontId="10" fillId="0" borderId="5" xfId="0" applyFont="1" applyFill="1" applyBorder="1" applyAlignment="1" applyProtection="1">
      <alignment horizontal="center"/>
    </xf>
    <xf numFmtId="0" fontId="0" fillId="11" borderId="6" xfId="0" applyFill="1" applyBorder="1" applyProtection="1"/>
    <xf numFmtId="0" fontId="0" fillId="11" borderId="6" xfId="0" applyFill="1" applyBorder="1" applyAlignment="1" applyProtection="1">
      <alignment horizontal="right"/>
    </xf>
    <xf numFmtId="0" fontId="10" fillId="8" borderId="1" xfId="0" applyFont="1" applyFill="1" applyBorder="1" applyProtection="1"/>
    <xf numFmtId="0" fontId="10" fillId="14" borderId="1" xfId="0" applyFont="1" applyFill="1" applyBorder="1" applyProtection="1"/>
    <xf numFmtId="2" fontId="0" fillId="14" borderId="1" xfId="0" applyNumberFormat="1" applyFill="1" applyBorder="1" applyProtection="1"/>
    <xf numFmtId="164" fontId="0" fillId="14" borderId="1" xfId="0" applyNumberFormat="1" applyFill="1" applyBorder="1" applyProtection="1"/>
    <xf numFmtId="1" fontId="0" fillId="3" borderId="1" xfId="0" applyNumberFormat="1" applyFill="1" applyBorder="1" applyProtection="1">
      <protection locked="0"/>
    </xf>
    <xf numFmtId="2" fontId="0" fillId="11" borderId="1" xfId="0" applyNumberFormat="1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1" borderId="1" xfId="0" applyFont="1" applyFill="1" applyBorder="1" applyAlignment="1" applyProtection="1">
      <alignment horizontal="right"/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22" fillId="0" borderId="0" xfId="0" applyFont="1" applyAlignment="1">
      <alignment wrapText="1"/>
    </xf>
    <xf numFmtId="0" fontId="0" fillId="11" borderId="1" xfId="0" applyFill="1" applyBorder="1" applyProtection="1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3" fillId="8" borderId="5" xfId="0" applyFont="1" applyFill="1" applyBorder="1" applyAlignment="1" applyProtection="1">
      <alignment horizontal="center" vertical="center" wrapText="1"/>
    </xf>
    <xf numFmtId="0" fontId="23" fillId="14" borderId="1" xfId="0" applyFont="1" applyFill="1" applyBorder="1" applyAlignment="1" applyProtection="1">
      <alignment horizontal="center" vertical="center" wrapText="1"/>
    </xf>
    <xf numFmtId="0" fontId="23" fillId="8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5" fillId="9" borderId="0" xfId="0" applyFont="1" applyFill="1" applyAlignment="1" applyProtection="1">
      <alignment horizontal="center" vertical="center" wrapText="1"/>
    </xf>
    <xf numFmtId="0" fontId="4" fillId="9" borderId="0" xfId="0" applyFont="1" applyFill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14" borderId="0" xfId="0" applyFont="1" applyFill="1"/>
    <xf numFmtId="0" fontId="3" fillId="9" borderId="0" xfId="0" applyFont="1" applyFill="1" applyAlignment="1" applyProtection="1">
      <alignment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10" fillId="8" borderId="7" xfId="0" applyFont="1" applyFill="1" applyBorder="1" applyProtection="1"/>
    <xf numFmtId="0" fontId="10" fillId="14" borderId="7" xfId="0" applyFont="1" applyFill="1" applyBorder="1" applyProtection="1"/>
    <xf numFmtId="0" fontId="3" fillId="0" borderId="1" xfId="0" applyFont="1" applyBorder="1" applyAlignment="1">
      <alignment horizontal="center" vertical="top" wrapText="1"/>
    </xf>
    <xf numFmtId="0" fontId="2" fillId="9" borderId="0" xfId="0" applyFont="1" applyFill="1" applyAlignment="1" applyProtection="1">
      <alignment vertical="center"/>
    </xf>
    <xf numFmtId="0" fontId="20" fillId="9" borderId="0" xfId="0" applyFont="1" applyFill="1" applyAlignment="1" applyProtection="1">
      <alignment vertical="center"/>
    </xf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6" fillId="2" borderId="0" xfId="0" applyFont="1" applyFill="1" applyAlignment="1"/>
    <xf numFmtId="0" fontId="27" fillId="2" borderId="0" xfId="0" applyFont="1" applyFill="1" applyAlignment="1">
      <alignment vertical="top" wrapText="1"/>
    </xf>
    <xf numFmtId="0" fontId="24" fillId="0" borderId="0" xfId="0" applyFont="1" applyAlignment="1">
      <alignment vertical="center" wrapText="1"/>
    </xf>
    <xf numFmtId="0" fontId="0" fillId="4" borderId="0" xfId="0" applyFill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Border="1" applyAlignment="1"/>
    <xf numFmtId="0" fontId="0" fillId="2" borderId="0" xfId="0" applyFill="1" applyAlignment="1"/>
    <xf numFmtId="0" fontId="0" fillId="7" borderId="0" xfId="0" applyFill="1" applyAlignment="1"/>
    <xf numFmtId="0" fontId="0" fillId="6" borderId="2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4" fillId="15" borderId="1" xfId="0" applyFont="1" applyFill="1" applyBorder="1" applyAlignment="1">
      <alignment horizontal="left"/>
    </xf>
    <xf numFmtId="0" fontId="0" fillId="16" borderId="1" xfId="0" applyFill="1" applyBorder="1" applyAlignment="1">
      <alignment horizontal="left"/>
    </xf>
    <xf numFmtId="0" fontId="10" fillId="11" borderId="0" xfId="0" applyFont="1" applyFill="1" applyAlignment="1">
      <alignment horizontal="left"/>
    </xf>
    <xf numFmtId="0" fontId="10" fillId="12" borderId="0" xfId="0" applyFont="1" applyFill="1" applyAlignment="1">
      <alignment horizontal="left"/>
    </xf>
    <xf numFmtId="0" fontId="27" fillId="2" borderId="0" xfId="0" applyFont="1" applyFill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4" fillId="6" borderId="2" xfId="0" applyFont="1" applyFill="1" applyBorder="1" applyAlignment="1" applyProtection="1">
      <alignment horizontal="left" wrapText="1"/>
    </xf>
    <xf numFmtId="0" fontId="0" fillId="0" borderId="2" xfId="0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10" fillId="0" borderId="1" xfId="0" applyFont="1" applyBorder="1" applyAlignment="1" applyProtection="1">
      <alignment horizontal="left" wrapText="1"/>
    </xf>
    <xf numFmtId="0" fontId="10" fillId="8" borderId="1" xfId="0" applyFont="1" applyFill="1" applyBorder="1" applyAlignment="1" applyProtection="1">
      <alignment horizontal="left" wrapText="1"/>
    </xf>
    <xf numFmtId="0" fontId="0" fillId="0" borderId="0" xfId="0" applyAlignment="1">
      <alignment horizontal="center"/>
    </xf>
    <xf numFmtId="0" fontId="17" fillId="0" borderId="0" xfId="0" applyFont="1" applyFill="1"/>
    <xf numFmtId="0" fontId="0" fillId="11" borderId="6" xfId="0" applyFill="1" applyBorder="1" applyAlignment="1" applyProtection="1">
      <alignment horizontal="right"/>
      <protection locked="0"/>
    </xf>
    <xf numFmtId="10" fontId="0" fillId="14" borderId="1" xfId="0" applyNumberFormat="1" applyFill="1" applyBorder="1" applyProtection="1"/>
    <xf numFmtId="0" fontId="0" fillId="14" borderId="1" xfId="0" applyFill="1" applyBorder="1" applyProtection="1">
      <protection locked="0"/>
    </xf>
    <xf numFmtId="10" fontId="0" fillId="14" borderId="1" xfId="0" applyNumberFormat="1" applyFill="1" applyBorder="1" applyProtection="1">
      <protection locked="0"/>
    </xf>
    <xf numFmtId="9" fontId="0" fillId="14" borderId="1" xfId="0" applyNumberFormat="1" applyFill="1" applyBorder="1" applyProtection="1">
      <protection locked="0"/>
    </xf>
    <xf numFmtId="0" fontId="3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3" borderId="0" xfId="0" applyFill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center" vertical="top" wrapText="1"/>
      <protection locked="0"/>
    </xf>
    <xf numFmtId="0" fontId="11" fillId="2" borderId="0" xfId="0" applyFont="1" applyFill="1" applyAlignment="1">
      <alignment horizontal="center" wrapText="1"/>
    </xf>
    <xf numFmtId="0" fontId="10" fillId="3" borderId="0" xfId="0" applyFont="1" applyFill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28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Fill="1" applyBorder="1" applyAlignment="1">
      <alignment horizontal="center" vertical="top" wrapText="1"/>
    </xf>
    <xf numFmtId="0" fontId="0" fillId="2" borderId="0" xfId="0" applyFill="1" applyAlignment="1" applyProtection="1">
      <alignment horizontal="center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vertical="center" wrapText="1"/>
    </xf>
    <xf numFmtId="0" fontId="35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zoomScale="55" zoomScaleNormal="55" workbookViewId="0">
      <selection activeCell="B3" sqref="B3"/>
    </sheetView>
  </sheetViews>
  <sheetFormatPr defaultRowHeight="15" x14ac:dyDescent="0.25"/>
  <cols>
    <col min="2" max="2" width="145.85546875" customWidth="1"/>
  </cols>
  <sheetData>
    <row r="2" spans="2:2" ht="18.75" x14ac:dyDescent="0.3">
      <c r="B2" s="123" t="s">
        <v>223</v>
      </c>
    </row>
    <row r="3" spans="2:2" ht="110.25" x14ac:dyDescent="0.35">
      <c r="B3" s="136" t="s">
        <v>280</v>
      </c>
    </row>
    <row r="4" spans="2:2" ht="30.75" x14ac:dyDescent="0.45">
      <c r="B4" s="137"/>
    </row>
    <row r="6" spans="2:2" ht="28.5" x14ac:dyDescent="0.45">
      <c r="B6" s="138" t="s">
        <v>269</v>
      </c>
    </row>
    <row r="7" spans="2:2" x14ac:dyDescent="0.25">
      <c r="B7" s="180" t="s">
        <v>268</v>
      </c>
    </row>
    <row r="8" spans="2:2" ht="28.5" x14ac:dyDescent="0.45">
      <c r="B8" s="138" t="s">
        <v>270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1"/>
  <sheetViews>
    <sheetView zoomScale="70" zoomScaleNormal="70" zoomScalePageLayoutView="75" workbookViewId="0">
      <pane xSplit="4" ySplit="4" topLeftCell="E5" activePane="bottomRight" state="frozen"/>
      <selection activeCell="AO30" sqref="AO30"/>
      <selection pane="topRight" activeCell="AO30" sqref="AO30"/>
      <selection pane="bottomLeft" activeCell="AO30" sqref="AO30"/>
      <selection pane="bottomRight" activeCell="C2" sqref="C2:J2"/>
    </sheetView>
  </sheetViews>
  <sheetFormatPr defaultColWidth="9.140625" defaultRowHeight="15" x14ac:dyDescent="0.25"/>
  <cols>
    <col min="1" max="1" width="2.42578125" customWidth="1"/>
    <col min="2" max="2" width="43.7109375" customWidth="1"/>
    <col min="3" max="3" width="12.42578125" customWidth="1"/>
    <col min="4" max="4" width="14.140625" customWidth="1"/>
    <col min="5" max="5" width="11.7109375" style="7" customWidth="1"/>
    <col min="6" max="6" width="13" style="7" customWidth="1"/>
    <col min="7" max="7" width="11.42578125" style="7" customWidth="1"/>
    <col min="8" max="8" width="10.42578125" style="7" customWidth="1"/>
    <col min="9" max="12" width="9.140625" style="7"/>
    <col min="13" max="14" width="10.28515625" style="7" customWidth="1"/>
    <col min="15" max="24" width="9.140625" style="7"/>
    <col min="25" max="25" width="10.85546875" style="7" customWidth="1"/>
    <col min="26" max="30" width="9.140625" style="7"/>
    <col min="31" max="31" width="11.140625" style="7" customWidth="1"/>
    <col min="32" max="44" width="9.140625" style="7"/>
    <col min="45" max="46" width="10.42578125" style="7" customWidth="1"/>
    <col min="47" max="71" width="9.140625" style="7"/>
    <col min="72" max="72" width="10.140625" style="7" bestFit="1" customWidth="1"/>
    <col min="73" max="78" width="9.140625" style="7"/>
    <col min="79" max="79" width="10.140625" style="7" bestFit="1" customWidth="1"/>
    <col min="80" max="80" width="10.85546875" style="7" customWidth="1"/>
    <col min="81" max="16384" width="9.140625" style="7"/>
  </cols>
  <sheetData>
    <row r="1" spans="1:104" ht="23.25" x14ac:dyDescent="0.35">
      <c r="A1" s="4" t="s">
        <v>5</v>
      </c>
      <c r="B1" s="5"/>
      <c r="C1" s="189" t="s">
        <v>203</v>
      </c>
      <c r="D1" s="189"/>
      <c r="E1" s="189"/>
      <c r="F1" s="189"/>
      <c r="G1" s="189"/>
      <c r="H1" s="189"/>
      <c r="I1" s="189"/>
      <c r="J1" s="189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104" ht="18" x14ac:dyDescent="0.25">
      <c r="B2" s="5"/>
      <c r="C2" s="189"/>
      <c r="D2" s="189"/>
      <c r="E2" s="189"/>
      <c r="F2" s="189"/>
      <c r="G2" s="189"/>
      <c r="H2" s="189"/>
      <c r="I2" s="189"/>
      <c r="J2" s="189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104" s="141" customFormat="1" ht="74.25" customHeight="1" x14ac:dyDescent="0.25">
      <c r="A3" s="140"/>
      <c r="B3" s="145"/>
      <c r="C3" s="190" t="s">
        <v>222</v>
      </c>
      <c r="D3" s="190"/>
      <c r="E3" s="187" t="s">
        <v>224</v>
      </c>
      <c r="F3" s="187"/>
      <c r="G3" s="188" t="s">
        <v>226</v>
      </c>
      <c r="H3" s="188"/>
      <c r="I3" s="187" t="s">
        <v>227</v>
      </c>
      <c r="J3" s="187"/>
      <c r="K3" s="187" t="s">
        <v>228</v>
      </c>
      <c r="L3" s="187"/>
      <c r="M3" s="188" t="s">
        <v>229</v>
      </c>
      <c r="N3" s="188"/>
      <c r="O3" s="187" t="s">
        <v>230</v>
      </c>
      <c r="P3" s="187"/>
      <c r="Q3" s="188" t="s">
        <v>231</v>
      </c>
      <c r="R3" s="188"/>
      <c r="S3" s="188" t="s">
        <v>232</v>
      </c>
      <c r="T3" s="188"/>
      <c r="U3" s="188" t="s">
        <v>233</v>
      </c>
      <c r="V3" s="188"/>
      <c r="W3" s="187" t="s">
        <v>234</v>
      </c>
      <c r="X3" s="187"/>
      <c r="Y3" s="188" t="s">
        <v>235</v>
      </c>
      <c r="Z3" s="188"/>
      <c r="AA3" s="188" t="s">
        <v>236</v>
      </c>
      <c r="AB3" s="188"/>
      <c r="AC3" s="188" t="s">
        <v>237</v>
      </c>
      <c r="AD3" s="188"/>
      <c r="AE3" s="188" t="s">
        <v>238</v>
      </c>
      <c r="AF3" s="188"/>
      <c r="AG3" s="188" t="s">
        <v>239</v>
      </c>
      <c r="AH3" s="188"/>
      <c r="AI3" s="188" t="s">
        <v>240</v>
      </c>
      <c r="AJ3" s="188"/>
      <c r="AK3" s="188" t="s">
        <v>266</v>
      </c>
      <c r="AL3" s="188"/>
      <c r="AM3" s="188" t="s">
        <v>241</v>
      </c>
      <c r="AN3" s="188"/>
      <c r="AO3" s="188" t="s">
        <v>242</v>
      </c>
      <c r="AP3" s="188"/>
      <c r="AQ3" s="187" t="s">
        <v>243</v>
      </c>
      <c r="AR3" s="187"/>
      <c r="AS3" s="188" t="s">
        <v>244</v>
      </c>
      <c r="AT3" s="188"/>
      <c r="AU3" s="188" t="s">
        <v>245</v>
      </c>
      <c r="AV3" s="188"/>
      <c r="AW3" s="188" t="s">
        <v>246</v>
      </c>
      <c r="AX3" s="188"/>
      <c r="AY3" s="187" t="s">
        <v>247</v>
      </c>
      <c r="AZ3" s="187"/>
      <c r="BA3" s="188" t="s">
        <v>248</v>
      </c>
      <c r="BB3" s="188"/>
      <c r="BC3" s="188" t="s">
        <v>249</v>
      </c>
      <c r="BD3" s="188"/>
      <c r="BE3" s="188" t="s">
        <v>250</v>
      </c>
      <c r="BF3" s="188"/>
      <c r="BG3" s="188" t="s">
        <v>251</v>
      </c>
      <c r="BH3" s="188"/>
      <c r="BI3" s="187" t="s">
        <v>252</v>
      </c>
      <c r="BJ3" s="187"/>
      <c r="BK3" s="188" t="s">
        <v>256</v>
      </c>
      <c r="BL3" s="188"/>
      <c r="BM3" s="188" t="s">
        <v>257</v>
      </c>
      <c r="BN3" s="188"/>
      <c r="BO3" s="187" t="s">
        <v>253</v>
      </c>
      <c r="BP3" s="187"/>
      <c r="BQ3" s="188" t="s">
        <v>254</v>
      </c>
      <c r="BR3" s="188"/>
      <c r="BS3" s="188" t="s">
        <v>255</v>
      </c>
      <c r="BT3" s="188"/>
      <c r="BU3" s="187" t="s">
        <v>258</v>
      </c>
      <c r="BV3" s="187"/>
      <c r="BW3" s="188" t="s">
        <v>259</v>
      </c>
      <c r="BX3" s="188"/>
      <c r="BY3" s="188" t="s">
        <v>260</v>
      </c>
      <c r="BZ3" s="188"/>
      <c r="CA3" s="188" t="s">
        <v>261</v>
      </c>
      <c r="CB3" s="188"/>
      <c r="CC3" s="188" t="s">
        <v>262</v>
      </c>
      <c r="CD3" s="188"/>
      <c r="CE3" s="188" t="s">
        <v>263</v>
      </c>
      <c r="CF3" s="188"/>
      <c r="CG3" s="188" t="s">
        <v>267</v>
      </c>
      <c r="CH3" s="188"/>
      <c r="CI3" s="188" t="s">
        <v>264</v>
      </c>
      <c r="CJ3" s="188"/>
      <c r="CK3" s="188" t="s">
        <v>265</v>
      </c>
      <c r="CL3" s="188"/>
    </row>
    <row r="4" spans="1:104" x14ac:dyDescent="0.25">
      <c r="C4" s="143">
        <v>2024</v>
      </c>
      <c r="D4" s="144">
        <v>2025</v>
      </c>
      <c r="E4" s="143">
        <v>2024</v>
      </c>
      <c r="F4" s="144">
        <v>2025</v>
      </c>
      <c r="G4" s="143">
        <v>2024</v>
      </c>
      <c r="H4" s="144">
        <v>2025</v>
      </c>
      <c r="I4" s="143">
        <v>2024</v>
      </c>
      <c r="J4" s="144">
        <v>2025</v>
      </c>
      <c r="K4" s="143">
        <v>2024</v>
      </c>
      <c r="L4" s="144">
        <v>2025</v>
      </c>
      <c r="M4" s="143">
        <v>2024</v>
      </c>
      <c r="N4" s="144">
        <v>2025</v>
      </c>
      <c r="O4" s="143">
        <v>2024</v>
      </c>
      <c r="P4" s="144">
        <v>2025</v>
      </c>
      <c r="Q4" s="143">
        <v>2024</v>
      </c>
      <c r="R4" s="144">
        <v>2025</v>
      </c>
      <c r="S4" s="143">
        <v>2024</v>
      </c>
      <c r="T4" s="144">
        <v>2025</v>
      </c>
      <c r="U4" s="143">
        <v>2024</v>
      </c>
      <c r="V4" s="144">
        <v>2025</v>
      </c>
      <c r="W4" s="143">
        <v>2024</v>
      </c>
      <c r="X4" s="144">
        <v>2025</v>
      </c>
      <c r="Y4" s="143">
        <v>2024</v>
      </c>
      <c r="Z4" s="144">
        <v>2025</v>
      </c>
      <c r="AA4" s="143">
        <v>2024</v>
      </c>
      <c r="AB4" s="144">
        <v>2025</v>
      </c>
      <c r="AC4" s="143">
        <v>2024</v>
      </c>
      <c r="AD4" s="144">
        <v>2025</v>
      </c>
      <c r="AE4" s="143">
        <v>2024</v>
      </c>
      <c r="AF4" s="144">
        <v>2025</v>
      </c>
      <c r="AG4" s="143">
        <v>2024</v>
      </c>
      <c r="AH4" s="144">
        <v>2025</v>
      </c>
      <c r="AI4" s="143">
        <v>2024</v>
      </c>
      <c r="AJ4" s="144">
        <v>2025</v>
      </c>
      <c r="AK4" s="143">
        <v>2024</v>
      </c>
      <c r="AL4" s="144">
        <v>2025</v>
      </c>
      <c r="AM4" s="143">
        <v>2024</v>
      </c>
      <c r="AN4" s="144">
        <v>2025</v>
      </c>
      <c r="AO4" s="143">
        <v>2024</v>
      </c>
      <c r="AP4" s="144">
        <v>2025</v>
      </c>
      <c r="AQ4" s="143">
        <v>2024</v>
      </c>
      <c r="AR4" s="144">
        <v>2025</v>
      </c>
      <c r="AS4" s="143">
        <v>2024</v>
      </c>
      <c r="AT4" s="144">
        <v>2025</v>
      </c>
      <c r="AU4" s="143">
        <v>2024</v>
      </c>
      <c r="AV4" s="144">
        <v>2025</v>
      </c>
      <c r="AW4" s="143">
        <v>2024</v>
      </c>
      <c r="AX4" s="144">
        <v>2025</v>
      </c>
      <c r="AY4" s="143">
        <v>2024</v>
      </c>
      <c r="AZ4" s="144">
        <v>2025</v>
      </c>
      <c r="BA4" s="143">
        <v>2024</v>
      </c>
      <c r="BB4" s="144">
        <v>2025</v>
      </c>
      <c r="BC4" s="143">
        <v>2024</v>
      </c>
      <c r="BD4" s="144">
        <v>2025</v>
      </c>
      <c r="BE4" s="143">
        <v>2024</v>
      </c>
      <c r="BF4" s="144">
        <v>2025</v>
      </c>
      <c r="BG4" s="143">
        <v>2024</v>
      </c>
      <c r="BH4" s="144">
        <v>2025</v>
      </c>
      <c r="BI4" s="143">
        <v>2024</v>
      </c>
      <c r="BJ4" s="144">
        <v>2025</v>
      </c>
      <c r="BK4" s="143">
        <v>2024</v>
      </c>
      <c r="BL4" s="144">
        <v>2025</v>
      </c>
      <c r="BM4" s="143">
        <v>2024</v>
      </c>
      <c r="BN4" s="144">
        <v>2025</v>
      </c>
      <c r="BO4" s="143">
        <v>2024</v>
      </c>
      <c r="BP4" s="144">
        <v>2025</v>
      </c>
      <c r="BQ4" s="143">
        <v>2024</v>
      </c>
      <c r="BR4" s="144">
        <v>2025</v>
      </c>
      <c r="BS4" s="143">
        <v>2024</v>
      </c>
      <c r="BT4" s="144">
        <v>2025</v>
      </c>
      <c r="BU4" s="143">
        <v>2024</v>
      </c>
      <c r="BV4" s="144">
        <v>2025</v>
      </c>
      <c r="BW4" s="143">
        <v>2024</v>
      </c>
      <c r="BX4" s="144">
        <v>2025</v>
      </c>
      <c r="BY4" s="143">
        <v>2024</v>
      </c>
      <c r="BZ4" s="144">
        <v>2025</v>
      </c>
      <c r="CA4" s="143">
        <v>2024</v>
      </c>
      <c r="CB4" s="144">
        <v>2025</v>
      </c>
      <c r="CC4" s="143">
        <v>2024</v>
      </c>
      <c r="CD4" s="144">
        <v>2025</v>
      </c>
      <c r="CE4" s="143">
        <v>2024</v>
      </c>
      <c r="CF4" s="144">
        <v>2025</v>
      </c>
      <c r="CG4" s="143">
        <v>2024</v>
      </c>
      <c r="CH4" s="144">
        <v>2025</v>
      </c>
      <c r="CI4" s="143">
        <v>2024</v>
      </c>
      <c r="CJ4" s="144">
        <v>2025</v>
      </c>
      <c r="CK4" s="143">
        <v>2024</v>
      </c>
      <c r="CL4" s="144">
        <v>2025</v>
      </c>
      <c r="CM4" s="143">
        <v>2024</v>
      </c>
      <c r="CN4" s="144">
        <v>2025</v>
      </c>
      <c r="CO4" s="108">
        <v>2024</v>
      </c>
      <c r="CP4" s="109">
        <v>2025</v>
      </c>
      <c r="CQ4" s="108">
        <v>2024</v>
      </c>
      <c r="CR4" s="109">
        <v>2025</v>
      </c>
      <c r="CS4" s="108">
        <v>2024</v>
      </c>
      <c r="CT4" s="109">
        <v>2025</v>
      </c>
      <c r="CU4" s="108">
        <v>2024</v>
      </c>
      <c r="CV4" s="109">
        <v>2025</v>
      </c>
      <c r="CW4" s="108">
        <v>2024</v>
      </c>
      <c r="CX4" s="109">
        <v>2025</v>
      </c>
      <c r="CY4" s="108">
        <v>2024</v>
      </c>
      <c r="CZ4" s="109">
        <v>2025</v>
      </c>
    </row>
    <row r="5" spans="1:104" x14ac:dyDescent="0.25">
      <c r="A5" s="8"/>
      <c r="B5" s="9" t="s">
        <v>6</v>
      </c>
      <c r="C5" s="74">
        <f>(C6+C7)</f>
        <v>0</v>
      </c>
      <c r="D5" s="74">
        <f>(D6+D7)</f>
        <v>0</v>
      </c>
      <c r="E5" s="74">
        <f t="shared" ref="E5:BP5" si="0">(E6+E7)</f>
        <v>0</v>
      </c>
      <c r="F5" s="74">
        <f t="shared" si="0"/>
        <v>0</v>
      </c>
      <c r="G5" s="74">
        <f t="shared" si="0"/>
        <v>0</v>
      </c>
      <c r="H5" s="74">
        <f t="shared" si="0"/>
        <v>0</v>
      </c>
      <c r="I5" s="74">
        <f t="shared" si="0"/>
        <v>0</v>
      </c>
      <c r="J5" s="74">
        <f t="shared" si="0"/>
        <v>0</v>
      </c>
      <c r="K5" s="74">
        <f t="shared" si="0"/>
        <v>0</v>
      </c>
      <c r="L5" s="74">
        <f t="shared" si="0"/>
        <v>0</v>
      </c>
      <c r="M5" s="74">
        <f t="shared" si="0"/>
        <v>0</v>
      </c>
      <c r="N5" s="74">
        <f t="shared" si="0"/>
        <v>0</v>
      </c>
      <c r="O5" s="74">
        <f t="shared" si="0"/>
        <v>0</v>
      </c>
      <c r="P5" s="74">
        <f t="shared" si="0"/>
        <v>0</v>
      </c>
      <c r="Q5" s="74">
        <f t="shared" si="0"/>
        <v>0</v>
      </c>
      <c r="R5" s="74">
        <f t="shared" si="0"/>
        <v>0</v>
      </c>
      <c r="S5" s="74">
        <f t="shared" si="0"/>
        <v>0</v>
      </c>
      <c r="T5" s="74">
        <f t="shared" si="0"/>
        <v>0</v>
      </c>
      <c r="U5" s="74">
        <f t="shared" si="0"/>
        <v>0</v>
      </c>
      <c r="V5" s="74">
        <f t="shared" si="0"/>
        <v>0</v>
      </c>
      <c r="W5" s="74">
        <f t="shared" si="0"/>
        <v>0</v>
      </c>
      <c r="X5" s="74">
        <f t="shared" si="0"/>
        <v>0</v>
      </c>
      <c r="Y5" s="74">
        <f t="shared" si="0"/>
        <v>0</v>
      </c>
      <c r="Z5" s="74">
        <f t="shared" si="0"/>
        <v>0</v>
      </c>
      <c r="AA5" s="74">
        <f t="shared" si="0"/>
        <v>0</v>
      </c>
      <c r="AB5" s="74">
        <f t="shared" si="0"/>
        <v>0</v>
      </c>
      <c r="AC5" s="74">
        <f t="shared" si="0"/>
        <v>0</v>
      </c>
      <c r="AD5" s="74">
        <f t="shared" si="0"/>
        <v>0</v>
      </c>
      <c r="AE5" s="74">
        <f t="shared" si="0"/>
        <v>0</v>
      </c>
      <c r="AF5" s="74">
        <f t="shared" si="0"/>
        <v>0</v>
      </c>
      <c r="AG5" s="74">
        <f t="shared" si="0"/>
        <v>0</v>
      </c>
      <c r="AH5" s="74">
        <f t="shared" si="0"/>
        <v>0</v>
      </c>
      <c r="AI5" s="74">
        <f t="shared" si="0"/>
        <v>0</v>
      </c>
      <c r="AJ5" s="74">
        <f t="shared" si="0"/>
        <v>0</v>
      </c>
      <c r="AK5" s="74">
        <f t="shared" si="0"/>
        <v>0</v>
      </c>
      <c r="AL5" s="74">
        <f t="shared" si="0"/>
        <v>0</v>
      </c>
      <c r="AM5" s="74">
        <f t="shared" si="0"/>
        <v>0</v>
      </c>
      <c r="AN5" s="74">
        <f t="shared" si="0"/>
        <v>0</v>
      </c>
      <c r="AO5" s="74">
        <f t="shared" si="0"/>
        <v>0</v>
      </c>
      <c r="AP5" s="74">
        <f t="shared" si="0"/>
        <v>0</v>
      </c>
      <c r="AQ5" s="74">
        <f t="shared" si="0"/>
        <v>0</v>
      </c>
      <c r="AR5" s="74">
        <f t="shared" si="0"/>
        <v>0</v>
      </c>
      <c r="AS5" s="74">
        <f t="shared" si="0"/>
        <v>0</v>
      </c>
      <c r="AT5" s="74">
        <f t="shared" si="0"/>
        <v>0</v>
      </c>
      <c r="AU5" s="74">
        <f t="shared" si="0"/>
        <v>0</v>
      </c>
      <c r="AV5" s="74">
        <f t="shared" si="0"/>
        <v>0</v>
      </c>
      <c r="AW5" s="74">
        <f t="shared" si="0"/>
        <v>0</v>
      </c>
      <c r="AX5" s="74">
        <f t="shared" si="0"/>
        <v>0</v>
      </c>
      <c r="AY5" s="74">
        <f t="shared" si="0"/>
        <v>0</v>
      </c>
      <c r="AZ5" s="74">
        <f t="shared" si="0"/>
        <v>0</v>
      </c>
      <c r="BA5" s="74">
        <f t="shared" si="0"/>
        <v>0</v>
      </c>
      <c r="BB5" s="74">
        <f t="shared" si="0"/>
        <v>0</v>
      </c>
      <c r="BC5" s="74">
        <f t="shared" si="0"/>
        <v>0</v>
      </c>
      <c r="BD5" s="74">
        <f t="shared" si="0"/>
        <v>0</v>
      </c>
      <c r="BE5" s="74">
        <f t="shared" si="0"/>
        <v>0</v>
      </c>
      <c r="BF5" s="74">
        <f t="shared" si="0"/>
        <v>0</v>
      </c>
      <c r="BG5" s="74">
        <f t="shared" si="0"/>
        <v>0</v>
      </c>
      <c r="BH5" s="74">
        <f t="shared" si="0"/>
        <v>0</v>
      </c>
      <c r="BI5" s="74">
        <f t="shared" si="0"/>
        <v>0</v>
      </c>
      <c r="BJ5" s="74">
        <f t="shared" si="0"/>
        <v>0</v>
      </c>
      <c r="BK5" s="74">
        <f t="shared" si="0"/>
        <v>0</v>
      </c>
      <c r="BL5" s="74">
        <f t="shared" si="0"/>
        <v>0</v>
      </c>
      <c r="BM5" s="74">
        <f t="shared" si="0"/>
        <v>0</v>
      </c>
      <c r="BN5" s="74">
        <f t="shared" si="0"/>
        <v>0</v>
      </c>
      <c r="BO5" s="74">
        <f t="shared" si="0"/>
        <v>0</v>
      </c>
      <c r="BP5" s="74">
        <f t="shared" si="0"/>
        <v>0</v>
      </c>
      <c r="BQ5" s="74">
        <f t="shared" ref="BQ5:BV5" si="1">(BQ6+BQ7)</f>
        <v>0</v>
      </c>
      <c r="BR5" s="74">
        <f t="shared" si="1"/>
        <v>0</v>
      </c>
      <c r="BS5" s="74">
        <f t="shared" si="1"/>
        <v>0</v>
      </c>
      <c r="BT5" s="74">
        <f t="shared" si="1"/>
        <v>0</v>
      </c>
      <c r="BU5" s="74">
        <f t="shared" si="1"/>
        <v>0</v>
      </c>
      <c r="BV5" s="74">
        <f t="shared" si="1"/>
        <v>0</v>
      </c>
      <c r="BW5" s="74">
        <f t="shared" ref="BW5:CL5" si="2">(BW6+BW7)</f>
        <v>0</v>
      </c>
      <c r="BX5" s="74">
        <f t="shared" si="2"/>
        <v>0</v>
      </c>
      <c r="BY5" s="74">
        <f t="shared" si="2"/>
        <v>0</v>
      </c>
      <c r="BZ5" s="74">
        <f t="shared" si="2"/>
        <v>0</v>
      </c>
      <c r="CA5" s="74">
        <f t="shared" si="2"/>
        <v>0</v>
      </c>
      <c r="CB5" s="74">
        <f t="shared" si="2"/>
        <v>0</v>
      </c>
      <c r="CC5" s="74">
        <f t="shared" si="2"/>
        <v>0</v>
      </c>
      <c r="CD5" s="74">
        <f t="shared" si="2"/>
        <v>0</v>
      </c>
      <c r="CE5" s="74">
        <f t="shared" si="2"/>
        <v>0</v>
      </c>
      <c r="CF5" s="74">
        <f t="shared" si="2"/>
        <v>0</v>
      </c>
      <c r="CG5" s="74">
        <f t="shared" si="2"/>
        <v>0</v>
      </c>
      <c r="CH5" s="74">
        <f t="shared" si="2"/>
        <v>0</v>
      </c>
      <c r="CI5" s="74">
        <f t="shared" si="2"/>
        <v>0</v>
      </c>
      <c r="CJ5" s="74">
        <f t="shared" si="2"/>
        <v>0</v>
      </c>
      <c r="CK5" s="74">
        <f t="shared" si="2"/>
        <v>0</v>
      </c>
      <c r="CL5" s="74">
        <f t="shared" si="2"/>
        <v>0</v>
      </c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</row>
    <row r="6" spans="1:104" x14ac:dyDescent="0.25">
      <c r="B6" s="1" t="s">
        <v>7</v>
      </c>
      <c r="C6" s="57">
        <f>SUM(E6,G6,I6,K6,M6,O6,Q6,S6,U6,W6,Y6,AA6,AC6,AE6,AG6,AI6,AK6,AM6,AO6,AQ6,AS6,AU6,AW6,AY6,BA6,BC6,BE6,BG6,BI6,BK6,BM6,BO6,BQ6,BS6,BU6,BW6,BY6,CA6,CC6,CE6,CG6,CI6,CK6,CM6,CO6,CQ6,CS6,CU6,CW6,CY6)</f>
        <v>0</v>
      </c>
      <c r="D6" s="57">
        <f>SUM(F6,H6,J6,L6,N6,P6,R6,T6,V6,X6,Z6,AB6,AD6,AF6,AH6,AJ6,AL6,AN6,AP6,AR6,AT6,AV6,AX6,AZ6,BB6,BD6,BF6,BH6,BJ6,BL6,BN6,BP6,BR6,BT6,BV6,BX6,BZ6,CB6,CD6,CF6,CH6,CJ6,CL6,CN6,CP6,CR6,CT6,CV6,CX6,CZ6)</f>
        <v>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24"/>
      <c r="T6" s="124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04" x14ac:dyDescent="0.25">
      <c r="B7" s="1" t="s">
        <v>58</v>
      </c>
      <c r="C7" s="57">
        <f>SUM(E7,G7,I7,K7,M7,O7,Q7,S7,U7,W7,Y7,AA7,AC7,AE7,AG7,AI7,AK7,AM7,AO7,AQ7,AS7,AU7,AW7,AY7,BA7,BC7,BE7,BG7,BI7,BK7,BM7,BO7,BQ7,BS7,BU7,BW7,BY7,CA7,CC7,CE7,CG7,CI7,CK7,CM7,CO7,CQ7,CS7,CU7,CW7,CY7)</f>
        <v>0</v>
      </c>
      <c r="D7" s="57">
        <f>SUM(F7,H7,J7,L7,N7,P7,R7,T7,V7,X7,Z7,AB7,AD7,AF7,AH7,AJ7,AL7,AN7,AP7,AR7,AT7,AV7,AX7,AZ7,BB7,BD7,BF7,BH7,BJ7,BL7,BN7,BP7,BR7,BT7,BV7,BX7,BZ7,CB7,CD7,CF7,CH7,CJ7,CL7,CN7,CP7,CR7,CT7,CV7,CX7,CZ7)</f>
        <v>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4"/>
      <c r="T7" s="124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04" x14ac:dyDescent="0.25">
      <c r="A8" s="8"/>
      <c r="B8" s="9" t="s">
        <v>8</v>
      </c>
      <c r="C8" s="74">
        <f>SUM(C9:C10)</f>
        <v>0</v>
      </c>
      <c r="D8" s="74">
        <f t="shared" ref="D8:BO8" si="3">SUM(D9:D10)</f>
        <v>0</v>
      </c>
      <c r="E8" s="74">
        <f t="shared" si="3"/>
        <v>0</v>
      </c>
      <c r="F8" s="74">
        <f t="shared" si="3"/>
        <v>0</v>
      </c>
      <c r="G8" s="74">
        <f t="shared" si="3"/>
        <v>0</v>
      </c>
      <c r="H8" s="74">
        <f t="shared" si="3"/>
        <v>0</v>
      </c>
      <c r="I8" s="74">
        <f t="shared" si="3"/>
        <v>0</v>
      </c>
      <c r="J8" s="74">
        <f t="shared" si="3"/>
        <v>0</v>
      </c>
      <c r="K8" s="74">
        <f t="shared" si="3"/>
        <v>0</v>
      </c>
      <c r="L8" s="74">
        <f t="shared" si="3"/>
        <v>0</v>
      </c>
      <c r="M8" s="74">
        <f t="shared" si="3"/>
        <v>0</v>
      </c>
      <c r="N8" s="74">
        <f t="shared" si="3"/>
        <v>0</v>
      </c>
      <c r="O8" s="74">
        <f t="shared" si="3"/>
        <v>0</v>
      </c>
      <c r="P8" s="74">
        <f t="shared" si="3"/>
        <v>0</v>
      </c>
      <c r="Q8" s="74">
        <f t="shared" si="3"/>
        <v>0</v>
      </c>
      <c r="R8" s="74">
        <f t="shared" si="3"/>
        <v>0</v>
      </c>
      <c r="S8" s="74">
        <f t="shared" si="3"/>
        <v>0</v>
      </c>
      <c r="T8" s="74">
        <f t="shared" si="3"/>
        <v>0</v>
      </c>
      <c r="U8" s="74">
        <f t="shared" si="3"/>
        <v>0</v>
      </c>
      <c r="V8" s="74">
        <f t="shared" si="3"/>
        <v>0</v>
      </c>
      <c r="W8" s="74">
        <f t="shared" si="3"/>
        <v>0</v>
      </c>
      <c r="X8" s="74">
        <f t="shared" si="3"/>
        <v>0</v>
      </c>
      <c r="Y8" s="74">
        <f t="shared" si="3"/>
        <v>0</v>
      </c>
      <c r="Z8" s="74">
        <f t="shared" si="3"/>
        <v>0</v>
      </c>
      <c r="AA8" s="74">
        <f t="shared" si="3"/>
        <v>0</v>
      </c>
      <c r="AB8" s="74">
        <f t="shared" si="3"/>
        <v>0</v>
      </c>
      <c r="AC8" s="74">
        <f t="shared" si="3"/>
        <v>0</v>
      </c>
      <c r="AD8" s="74">
        <f t="shared" si="3"/>
        <v>0</v>
      </c>
      <c r="AE8" s="74">
        <f t="shared" si="3"/>
        <v>0</v>
      </c>
      <c r="AF8" s="74">
        <f t="shared" si="3"/>
        <v>0</v>
      </c>
      <c r="AG8" s="74">
        <f t="shared" si="3"/>
        <v>0</v>
      </c>
      <c r="AH8" s="74">
        <f t="shared" si="3"/>
        <v>0</v>
      </c>
      <c r="AI8" s="74">
        <f t="shared" si="3"/>
        <v>0</v>
      </c>
      <c r="AJ8" s="74">
        <f t="shared" si="3"/>
        <v>0</v>
      </c>
      <c r="AK8" s="74">
        <f t="shared" si="3"/>
        <v>0</v>
      </c>
      <c r="AL8" s="74">
        <f t="shared" si="3"/>
        <v>0</v>
      </c>
      <c r="AM8" s="74">
        <f t="shared" si="3"/>
        <v>0</v>
      </c>
      <c r="AN8" s="74">
        <f t="shared" si="3"/>
        <v>0</v>
      </c>
      <c r="AO8" s="74">
        <f t="shared" si="3"/>
        <v>0</v>
      </c>
      <c r="AP8" s="74">
        <f t="shared" si="3"/>
        <v>0</v>
      </c>
      <c r="AQ8" s="74">
        <f t="shared" si="3"/>
        <v>0</v>
      </c>
      <c r="AR8" s="74">
        <f t="shared" si="3"/>
        <v>0</v>
      </c>
      <c r="AS8" s="74">
        <f t="shared" si="3"/>
        <v>0</v>
      </c>
      <c r="AT8" s="74">
        <f t="shared" si="3"/>
        <v>0</v>
      </c>
      <c r="AU8" s="74">
        <f t="shared" si="3"/>
        <v>0</v>
      </c>
      <c r="AV8" s="74">
        <f t="shared" si="3"/>
        <v>0</v>
      </c>
      <c r="AW8" s="74">
        <f t="shared" si="3"/>
        <v>0</v>
      </c>
      <c r="AX8" s="74">
        <f t="shared" si="3"/>
        <v>0</v>
      </c>
      <c r="AY8" s="74">
        <f t="shared" si="3"/>
        <v>0</v>
      </c>
      <c r="AZ8" s="74">
        <f t="shared" si="3"/>
        <v>0</v>
      </c>
      <c r="BA8" s="74">
        <f t="shared" si="3"/>
        <v>0</v>
      </c>
      <c r="BB8" s="74">
        <f t="shared" si="3"/>
        <v>0</v>
      </c>
      <c r="BC8" s="74">
        <f t="shared" si="3"/>
        <v>0</v>
      </c>
      <c r="BD8" s="74">
        <f t="shared" si="3"/>
        <v>0</v>
      </c>
      <c r="BE8" s="74">
        <f t="shared" si="3"/>
        <v>0</v>
      </c>
      <c r="BF8" s="74">
        <f t="shared" si="3"/>
        <v>0</v>
      </c>
      <c r="BG8" s="74">
        <f t="shared" si="3"/>
        <v>0</v>
      </c>
      <c r="BH8" s="74">
        <f t="shared" si="3"/>
        <v>0</v>
      </c>
      <c r="BI8" s="74">
        <f t="shared" si="3"/>
        <v>0</v>
      </c>
      <c r="BJ8" s="74">
        <f t="shared" si="3"/>
        <v>0</v>
      </c>
      <c r="BK8" s="74">
        <f t="shared" si="3"/>
        <v>0</v>
      </c>
      <c r="BL8" s="74">
        <f t="shared" si="3"/>
        <v>0</v>
      </c>
      <c r="BM8" s="74">
        <f t="shared" si="3"/>
        <v>0</v>
      </c>
      <c r="BN8" s="74">
        <f t="shared" si="3"/>
        <v>0</v>
      </c>
      <c r="BO8" s="74">
        <f t="shared" si="3"/>
        <v>0</v>
      </c>
      <c r="BP8" s="74">
        <f t="shared" ref="BP8:CL8" si="4">SUM(BP9:BP10)</f>
        <v>0</v>
      </c>
      <c r="BQ8" s="74">
        <f t="shared" si="4"/>
        <v>0</v>
      </c>
      <c r="BR8" s="74">
        <f t="shared" si="4"/>
        <v>0</v>
      </c>
      <c r="BS8" s="74">
        <f t="shared" si="4"/>
        <v>0</v>
      </c>
      <c r="BT8" s="74">
        <f t="shared" si="4"/>
        <v>0</v>
      </c>
      <c r="BU8" s="74">
        <f t="shared" si="4"/>
        <v>0</v>
      </c>
      <c r="BV8" s="74">
        <f t="shared" si="4"/>
        <v>0</v>
      </c>
      <c r="BW8" s="74">
        <f t="shared" si="4"/>
        <v>0</v>
      </c>
      <c r="BX8" s="74">
        <f t="shared" si="4"/>
        <v>0</v>
      </c>
      <c r="BY8" s="74">
        <f t="shared" si="4"/>
        <v>0</v>
      </c>
      <c r="BZ8" s="74">
        <f t="shared" si="4"/>
        <v>0</v>
      </c>
      <c r="CA8" s="74">
        <f t="shared" si="4"/>
        <v>0</v>
      </c>
      <c r="CB8" s="74">
        <f t="shared" si="4"/>
        <v>0</v>
      </c>
      <c r="CC8" s="74">
        <f t="shared" si="4"/>
        <v>0</v>
      </c>
      <c r="CD8" s="74">
        <f t="shared" si="4"/>
        <v>0</v>
      </c>
      <c r="CE8" s="74">
        <f t="shared" si="4"/>
        <v>0</v>
      </c>
      <c r="CF8" s="74">
        <f t="shared" si="4"/>
        <v>0</v>
      </c>
      <c r="CG8" s="74">
        <f t="shared" si="4"/>
        <v>0</v>
      </c>
      <c r="CH8" s="74">
        <f t="shared" si="4"/>
        <v>0</v>
      </c>
      <c r="CI8" s="74">
        <f t="shared" si="4"/>
        <v>0</v>
      </c>
      <c r="CJ8" s="74">
        <f t="shared" si="4"/>
        <v>0</v>
      </c>
      <c r="CK8" s="74">
        <f t="shared" si="4"/>
        <v>0</v>
      </c>
      <c r="CL8" s="74">
        <f t="shared" si="4"/>
        <v>0</v>
      </c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</row>
    <row r="9" spans="1:104" x14ac:dyDescent="0.25">
      <c r="B9" s="2" t="s">
        <v>60</v>
      </c>
      <c r="C9" s="10">
        <f>SUM(E9,G9,I9,K9,M9,O9,Q9,S9,U9,W9,Y9,AA9,AC9,AE9,AG9,AI9,AK9,AM9,AO9,AQ9,AS9,AU9,AW9,AY9,BA9,BC9,BE9,BG9,BI9,BK9,BM9,BO9,BQ9,BS9,BU9,BW9,BY9,CA9,CC9,CE9,CG9,CI9,CK9,CM9,CO9,CQ9,CS9,CU9,CW9,CY9)</f>
        <v>0</v>
      </c>
      <c r="D9" s="10">
        <f>SUM(F9,H9,J9,L9,N9,P9,R9,T9,V9,X9,Z9,AB9,AD9,AF9,AH9,AJ9,AL9,AN9,AP9,AR9,AT9,AV9,AX9,AZ9,BB9,BD9,BF9,BH9,BJ9,BL9,BN9,BP9,BR9,BT9,BV9,BX9,BZ9,CB9,CD9,CF9,CH9,CJ9,CL9,CN9,CP9,CR9,CT9,CV9,CX9,CZ9)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2" t="s">
        <v>59</v>
      </c>
      <c r="C10" s="10">
        <f>SUM(E10,G10,I10,K10,M10,O10,Q10,S10,U10,W10,Y10,AA10,AC10,AE10,AG10,AI10,AK10,AM10,AO10,AQ10,AS10,AU10,AW10,AY10,BA10,BC10,BE10,BG10,BI10,BK10,BM10,BO10,BQ10,BS10,BU10,BW10,BY10,CA10,CC10,CE10,CG10,CI10,CK10,CM10,CO10,CQ10,CS10,CU10,CW10,CY10)</f>
        <v>0</v>
      </c>
      <c r="D10" s="10">
        <f>SUM(F10,H10,J10,L10,N10,P10,R10,T10,V10,X10,Z10,AB10,AD10,AF10,AH10,AJ10,AL10,AN10,AP10,AR10,AT10,AV10,AX10,AZ10,BB10,BD10,BF10,BH10,BJ10,BL10,BN10,BP10,BR10,BT10,BV10,BX10,BZ10,CB10,CD10,CF10,CH10,CJ10,CL10,CN10,CP10,CR10,CT10,CV10,CX10,CZ10)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A11" s="8"/>
      <c r="B11" s="11" t="s">
        <v>9</v>
      </c>
      <c r="C11" s="75" t="e">
        <f xml:space="preserve"> (PRODUCT(100000,C8))/C5</f>
        <v>#DIV/0!</v>
      </c>
      <c r="D11" s="75" t="e">
        <f t="shared" ref="C11:D13" si="5" xml:space="preserve"> (PRODUCT(100000,D8))/D5</f>
        <v>#DIV/0!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</row>
    <row r="12" spans="1:104" x14ac:dyDescent="0.25">
      <c r="A12" s="8"/>
      <c r="B12" s="2" t="s">
        <v>10</v>
      </c>
      <c r="C12" s="75" t="e">
        <f t="shared" si="5"/>
        <v>#DIV/0!</v>
      </c>
      <c r="D12" s="75" t="e">
        <f xml:space="preserve"> (PRODUCT(100000,D9))/D6</f>
        <v>#DIV/0!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</row>
    <row r="13" spans="1:104" x14ac:dyDescent="0.25">
      <c r="A13" s="8"/>
      <c r="B13" s="2" t="s">
        <v>11</v>
      </c>
      <c r="C13" s="75" t="e">
        <f t="shared" si="5"/>
        <v>#DIV/0!</v>
      </c>
      <c r="D13" s="75" t="e">
        <f xml:space="preserve"> (PRODUCT(100000,D10))/D7</f>
        <v>#DIV/0!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</row>
    <row r="14" spans="1:104" x14ac:dyDescent="0.25">
      <c r="A14" s="8"/>
      <c r="B14" s="13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</row>
    <row r="15" spans="1:104" s="13" customFormat="1" x14ac:dyDescent="0.25">
      <c r="A15" s="12"/>
      <c r="B15" s="24" t="s">
        <v>115</v>
      </c>
      <c r="C15" s="57">
        <f>SUM(E15,G15,I15,K15,M15,O15,Q15,S15,U15,W15,Y15,AA15,AC15,AE15,AG15,AI15,AK15,AM15,AO15,AQ15,AS15,AU15,AW15,AY15,BA15,BC15,BE15,BG15,BI15,BK15,BM15,BO15,BQ15,BS15,BU15,BW15,BY15,CA15,CC15,CE15,CG15,CI15,CK15,CM15,CO15,CQ15,CS15,CU15,CW15,CY15)</f>
        <v>0</v>
      </c>
      <c r="D15" s="57">
        <f>SUM(F15,H15,J15,L15,N15,P15,R15,T15,V15,X15,Z15,AB15,AD15,AF15,AH15,AJ15,AL15,AN15,AP15,AR15,AT15,AV15,AX15,AZ15,BB15,BD15,BF15,BH15,BJ15,BL15,BN15,BP15,BR15,BT15,BV15,BX15,BZ15,CB15,CD15,CF15,CH15,CJ15,CL15,CN15,CP15,CR15,CT15,CV15,CX15,CZ15)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24"/>
      <c r="T15" s="12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</row>
    <row r="16" spans="1:104" x14ac:dyDescent="0.25">
      <c r="A16" s="8"/>
      <c r="B16" s="11" t="s">
        <v>116</v>
      </c>
      <c r="C16" s="57">
        <f>C17+C18+C19</f>
        <v>0</v>
      </c>
      <c r="D16" s="57">
        <f t="shared" ref="D16" si="6">D17+D18+D19</f>
        <v>0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</row>
    <row r="17" spans="1:104" x14ac:dyDescent="0.25">
      <c r="B17" s="1" t="s">
        <v>12</v>
      </c>
      <c r="C17" s="57">
        <f t="shared" ref="C17:D19" si="7">SUM(E17,G17,I17,K17,M17,O17,Q17,S17,U17,W17,Y17,AA17,AC17,AE17,AG17,AI17,AK17,AM17,AO17,AQ17,AS17,AU17,AW17,AY17,BA17,BC17,BE17,BG17,BI17,BK17,BM17,BO17,BQ17,BS17,BU17,BW17,BY17,CA17,CC17,CE17,CG17,CI17,CK17,CM17,CO17,CQ17,CS17,CU17,CW17,CY17)</f>
        <v>0</v>
      </c>
      <c r="D17" s="57">
        <f t="shared" si="7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24"/>
      <c r="T17" s="12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</row>
    <row r="18" spans="1:104" x14ac:dyDescent="0.25">
      <c r="B18" s="1" t="s">
        <v>13</v>
      </c>
      <c r="C18" s="57">
        <f t="shared" si="7"/>
        <v>0</v>
      </c>
      <c r="D18" s="57">
        <f t="shared" si="7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24"/>
      <c r="T18" s="12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</row>
    <row r="19" spans="1:104" x14ac:dyDescent="0.25">
      <c r="B19" s="1" t="s">
        <v>14</v>
      </c>
      <c r="C19" s="57">
        <f t="shared" si="7"/>
        <v>0</v>
      </c>
      <c r="D19" s="57">
        <f t="shared" si="7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24"/>
      <c r="T19" s="12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</row>
    <row r="20" spans="1:104" x14ac:dyDescent="0.25">
      <c r="A20" s="8"/>
      <c r="B20" s="11" t="s">
        <v>117</v>
      </c>
      <c r="C20" s="76">
        <f>SUM(C21:C23)</f>
        <v>0</v>
      </c>
      <c r="D20" s="76">
        <f t="shared" ref="D20" si="8">SUM(D21:D23)</f>
        <v>0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</row>
    <row r="21" spans="1:104" x14ac:dyDescent="0.25">
      <c r="B21" s="1" t="s">
        <v>12</v>
      </c>
      <c r="C21" s="57">
        <f t="shared" ref="C21:D23" si="9">SUM(E21,G21,I21,K21,M21,O21,Q21,S21,U21,W21,Y21,AA21,AC21,AE21,AG21,AI21,AK21,AM21,AO21,AQ21,AS21,AU21,AW21,AY21,BA21,BC21,BE21,BG21,BI21,BK21,BM21,BO21,BQ21,BS21,BU21,BW21,BY21,CA21,CC21,CE21,CG21,CI21,CK21,CM21,CO21,CQ21,CS21,CU21,CW21,CY21)</f>
        <v>0</v>
      </c>
      <c r="D21" s="57">
        <f t="shared" si="9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24"/>
      <c r="T21" s="12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</row>
    <row r="22" spans="1:104" x14ac:dyDescent="0.25">
      <c r="B22" s="1" t="s">
        <v>56</v>
      </c>
      <c r="C22" s="57">
        <f t="shared" si="9"/>
        <v>0</v>
      </c>
      <c r="D22" s="57">
        <f t="shared" si="9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24"/>
      <c r="T22" s="12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</row>
    <row r="23" spans="1:104" x14ac:dyDescent="0.25">
      <c r="B23" s="1" t="s">
        <v>57</v>
      </c>
      <c r="C23" s="57">
        <f t="shared" si="9"/>
        <v>0</v>
      </c>
      <c r="D23" s="57">
        <f t="shared" si="9"/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24"/>
      <c r="T23" s="12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</row>
    <row r="24" spans="1:104" x14ac:dyDescent="0.25">
      <c r="A24" s="8"/>
      <c r="B24" s="11" t="s">
        <v>118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</row>
    <row r="25" spans="1:104" x14ac:dyDescent="0.25">
      <c r="A25" s="8"/>
      <c r="B25" s="3" t="s">
        <v>119</v>
      </c>
      <c r="C25" s="57">
        <f t="shared" ref="C25:D27" si="10">SUM(E25,G25,I25,K25,M25,O25,Q25,S25,U25,W25,Y25,AA25,AC25,AE25,AG25,AI25,AK25,AM25,AO25,AQ25,AS25,AU25,AW25,AY25,BA25,BC25,BE25,BG25,BI25,BK25,BM25,BO25,BQ25,BS25,BU25,BW25,BY25,CA25,CC25,CE25,CG25,CI25,CK25,CM25,CO25,CQ25,CS25,CU25,CW25,CY25)</f>
        <v>0</v>
      </c>
      <c r="D25" s="57">
        <f t="shared" si="10"/>
        <v>0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124"/>
      <c r="T25" s="124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</row>
    <row r="26" spans="1:104" x14ac:dyDescent="0.25">
      <c r="B26" s="1" t="s">
        <v>61</v>
      </c>
      <c r="C26" s="57">
        <f t="shared" si="10"/>
        <v>0</v>
      </c>
      <c r="D26" s="57">
        <f t="shared" si="10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24"/>
      <c r="T26" s="12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</row>
    <row r="27" spans="1:104" x14ac:dyDescent="0.25">
      <c r="B27" s="1" t="s">
        <v>66</v>
      </c>
      <c r="C27" s="57">
        <f t="shared" si="10"/>
        <v>0</v>
      </c>
      <c r="D27" s="57">
        <f t="shared" si="10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24"/>
      <c r="T27" s="12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</row>
    <row r="28" spans="1:104" s="13" customFormat="1" x14ac:dyDescent="0.25">
      <c r="A28" s="12"/>
      <c r="B28" s="1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</row>
    <row r="29" spans="1:104" s="13" customFormat="1" x14ac:dyDescent="0.25">
      <c r="A29" s="15"/>
      <c r="B29" s="51" t="s">
        <v>15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</row>
    <row r="30" spans="1:104" ht="15" customHeight="1" x14ac:dyDescent="0.25">
      <c r="B30" s="52" t="s">
        <v>120</v>
      </c>
      <c r="C30" s="57">
        <f>SUM(E30,G30,I30,K30,M30,O30,Q30,S30,U30,W30,Y30,AA30,AC30,AE30,AG30,AI30,AK30,AM30,AO30,AQ30,AS30,AU30,AW30,AY30,BA30,BC30,BE30,BG30,BI30,BK30,BM30,BO30,BQ30,BS30,BU30,BW30,BY30,CA30,CC30,CE30,CG30,CI30,CK30,CM30,CO30,CQ30,CS30,CU30,CW30,CY30)</f>
        <v>0</v>
      </c>
      <c r="D30" s="57">
        <f>SUM(F30,H30,J30,L30,N30,P30,R30,T30,V30,X30,Z30,AB30,AD30,AF30,AH30,AJ30,AL30,AN30,AP30,AR30,AT30,AV30,AX30,AZ30,BB30,BD30,BF30,BH30,BJ30,BL30,BN30,BP30,BR30,BT30,BV30,BX30,BZ30,CB30,CD30,CF30,CH30,CJ30,CL30,CN30,CP30,CR30,CT30,CV30,CX30,CZ30)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24"/>
      <c r="T30" s="124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</row>
    <row r="31" spans="1:104" x14ac:dyDescent="0.25">
      <c r="B31" s="62" t="s">
        <v>4</v>
      </c>
      <c r="C31" s="57">
        <f>C32+C33+C34</f>
        <v>0</v>
      </c>
      <c r="D31" s="57">
        <f>D32+D33+D34</f>
        <v>0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</row>
    <row r="32" spans="1:104" x14ac:dyDescent="0.25">
      <c r="B32" s="16" t="s">
        <v>1</v>
      </c>
      <c r="C32" s="57">
        <f t="shared" ref="C32:D34" si="11">SUM(E32,G32,I32,K32,M32,O32,Q32,S32,U32,W32,Y32,AA32,AC32,AE32,AG32,AI32,AK32,AM32,AO32,AQ32,AS32,AU32,AW32,AY32,BA32,BC32,BE32,BG32,BI32,BK32,BM32,BO32,BQ32,BS32,BU32,BW32,BY32,CA32,CC32,CE32,CG32,CI32,CK32,CM32,CO32,CQ32,CS32,CU32,CW32,CY32)</f>
        <v>0</v>
      </c>
      <c r="D32" s="57">
        <f t="shared" si="11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4"/>
      <c r="T32" s="124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</row>
    <row r="33" spans="1:104" x14ac:dyDescent="0.25">
      <c r="B33" s="16" t="s">
        <v>2</v>
      </c>
      <c r="C33" s="57">
        <f t="shared" si="11"/>
        <v>0</v>
      </c>
      <c r="D33" s="57">
        <f t="shared" si="11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4"/>
      <c r="T33" s="124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</row>
    <row r="34" spans="1:104" x14ac:dyDescent="0.25">
      <c r="B34" s="16" t="s">
        <v>3</v>
      </c>
      <c r="C34" s="56">
        <f t="shared" si="11"/>
        <v>0</v>
      </c>
      <c r="D34" s="56">
        <f t="shared" si="11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50"/>
      <c r="T34" s="5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</row>
    <row r="35" spans="1:104" ht="15" customHeight="1" x14ac:dyDescent="0.25">
      <c r="B35" s="46" t="s">
        <v>65</v>
      </c>
      <c r="C35" s="57">
        <f>SUM(E35,G35,I35,K35,M35,O35,Q35,S35,U35,W35,Y35,AA35,AC35,AE35,AG35,AI35,AK35,AM35,AO35,AQ35,AS35,AU35,AW35,AY35,BA35,BC35,BE35,BG35,BI35,BK35,BM35,BO35,BQ35,BS35,BU35,BW35,BY35,CA35,CC35,CE35,CG35,CI35,CK35,CM35,CO35,CQ35,CS35,CU35,CW35,CY35)/50</f>
        <v>0</v>
      </c>
      <c r="D35" s="57">
        <f>SUM(F35,H35,J35,L35,N35,P35,R35,T35,V35,X35,Z35,AB35,AD35,AF35,AH35,AJ35,AL35,AN35,AP35,AR35,AT35,AV35,AX35,AZ35,BB35,BD35,BF35,BH35,BJ35,BL35,BN35,BP35,BR35,BT35,BV35,BX35,BZ35,CB35,CD35,CF35,CH35,CJ35,CL35,CN35,CP35,CR35,CT35,CV35,CX35,CZ35)/50</f>
        <v>0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</row>
    <row r="36" spans="1:104" ht="26.25" x14ac:dyDescent="0.25">
      <c r="B36" s="46" t="s">
        <v>121</v>
      </c>
      <c r="C36" s="183">
        <f>SUM(E36,G36,I36,K36,M36,O36,Q36,S36,U36,W36,Y36,AA36,AC36,AE36,AG36,AI36,AK36,AM36,AO36,AQ36,AS36,AU36,AW36,AY36,BA36,BC36,BE36,BG36,BI36,BK36,BM36,BO36,BQ36,BS36,BU36,BW36,BY36,CA36,CC36,CE36,CG36,CI36,CK36,CM36,CO36,CQ36,CS36,CU36,CW36,CY36)</f>
        <v>0</v>
      </c>
      <c r="D36" s="183">
        <f>SUM(F36,H36,J36,L36,N36,P36,R36,T36,V36,X36,Z36,AB36,AD36,AF36,AH36,AJ36,AL36,AN36,AP36,AR36,AT36,AV36,AX36,AZ36,BB36,BD36,BF36,BH36,BJ36,BL36,BN36,BP36,BR36,BT36,BV36,BX36,BZ36,CB36,CD36,CF36,CH36,CJ36,CL36,CN36,CP36,CR36,CT36,CV36,CX36,CZ36)</f>
        <v>0</v>
      </c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79"/>
      <c r="T36" s="79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5"/>
      <c r="AZ36" s="185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  <c r="BO36" s="184"/>
      <c r="BP36" s="184"/>
      <c r="BQ36" s="186"/>
      <c r="BR36" s="186"/>
      <c r="BS36" s="184"/>
      <c r="BT36" s="184"/>
      <c r="BU36" s="184"/>
      <c r="BV36" s="184"/>
      <c r="BW36" s="184"/>
      <c r="BX36" s="184"/>
      <c r="BY36" s="184"/>
      <c r="BZ36" s="184"/>
      <c r="CA36" s="184"/>
      <c r="CB36" s="184"/>
      <c r="CC36" s="184"/>
      <c r="CD36" s="184"/>
      <c r="CE36" s="184"/>
      <c r="CF36" s="184"/>
      <c r="CG36" s="184"/>
      <c r="CH36" s="184"/>
      <c r="CI36" s="184"/>
      <c r="CJ36" s="184"/>
      <c r="CK36" s="184"/>
      <c r="CL36" s="184"/>
      <c r="CM36" s="184"/>
      <c r="CN36" s="184"/>
      <c r="CO36" s="184"/>
      <c r="CP36" s="184"/>
      <c r="CQ36" s="184"/>
      <c r="CR36" s="184"/>
      <c r="CS36" s="184"/>
      <c r="CT36" s="184"/>
      <c r="CU36" s="184"/>
      <c r="CV36" s="184"/>
      <c r="CW36" s="184"/>
      <c r="CX36" s="184"/>
      <c r="CY36" s="184"/>
      <c r="CZ36" s="184"/>
    </row>
    <row r="37" spans="1:104" x14ac:dyDescent="0.25">
      <c r="C37" s="44"/>
      <c r="D37" s="45"/>
      <c r="E37" s="44"/>
      <c r="F37" s="45"/>
      <c r="G37" s="44"/>
      <c r="H37" s="45"/>
      <c r="I37" s="44"/>
      <c r="J37" s="45"/>
      <c r="K37" s="44"/>
      <c r="L37" s="45"/>
      <c r="M37" s="44"/>
      <c r="N37" s="45"/>
      <c r="O37" s="44"/>
      <c r="P37" s="45"/>
      <c r="Q37" s="44"/>
      <c r="R37" s="45"/>
      <c r="S37" s="44"/>
      <c r="T37" s="45"/>
      <c r="U37" s="44"/>
      <c r="V37" s="45"/>
      <c r="W37" s="44"/>
      <c r="X37" s="45"/>
      <c r="Y37" s="44"/>
      <c r="Z37" s="45"/>
      <c r="AA37" s="44"/>
      <c r="AB37" s="45"/>
      <c r="AC37" s="44"/>
      <c r="AD37" s="45"/>
      <c r="AE37" s="44"/>
      <c r="AF37" s="45"/>
      <c r="AG37" s="44"/>
      <c r="AH37" s="45"/>
      <c r="AI37" s="44"/>
      <c r="AJ37" s="45"/>
      <c r="AK37" s="44"/>
      <c r="AL37" s="45"/>
      <c r="AM37" s="44"/>
      <c r="AN37" s="45"/>
      <c r="AO37" s="44"/>
      <c r="AP37" s="45"/>
      <c r="AQ37" s="44"/>
      <c r="AR37" s="45"/>
      <c r="AS37" s="44"/>
      <c r="AT37" s="45"/>
      <c r="AU37" s="44"/>
      <c r="AV37" s="45"/>
      <c r="AW37" s="44"/>
      <c r="AX37" s="45"/>
      <c r="AY37" s="44"/>
      <c r="AZ37" s="45"/>
      <c r="BA37" s="44"/>
      <c r="BB37" s="45"/>
      <c r="BC37" s="44"/>
      <c r="BD37" s="45"/>
      <c r="BE37" s="44"/>
      <c r="BF37" s="45"/>
      <c r="BG37" s="44"/>
      <c r="BH37" s="45"/>
      <c r="BI37" s="44"/>
      <c r="BJ37" s="45"/>
      <c r="BK37" s="44"/>
      <c r="BL37" s="45"/>
      <c r="BM37" s="44"/>
      <c r="BN37" s="45"/>
      <c r="BO37" s="44"/>
      <c r="BP37" s="45"/>
      <c r="BQ37" s="44"/>
      <c r="BR37" s="45"/>
      <c r="BS37" s="44"/>
      <c r="BT37" s="45"/>
      <c r="BU37" s="44"/>
      <c r="BV37" s="45"/>
      <c r="BW37" s="44"/>
      <c r="BX37" s="45"/>
      <c r="BY37" s="44"/>
      <c r="BZ37" s="45"/>
      <c r="CA37" s="44"/>
      <c r="CB37" s="45"/>
      <c r="CC37" s="44"/>
      <c r="CD37" s="45"/>
      <c r="CE37" s="44"/>
      <c r="CF37" s="45"/>
      <c r="CG37" s="44"/>
      <c r="CH37" s="45"/>
      <c r="CI37" s="44"/>
      <c r="CJ37" s="45"/>
      <c r="CK37" s="44"/>
      <c r="CL37" s="45"/>
      <c r="CM37" s="44"/>
      <c r="CN37" s="45"/>
      <c r="CO37" s="44"/>
      <c r="CP37" s="45"/>
      <c r="CQ37" s="44"/>
      <c r="CR37" s="45"/>
      <c r="CS37" s="44"/>
      <c r="CT37" s="45"/>
      <c r="CU37" s="44"/>
      <c r="CV37" s="45"/>
      <c r="CW37" s="44"/>
      <c r="CX37" s="45"/>
      <c r="CY37" s="44"/>
      <c r="CZ37" s="45"/>
    </row>
    <row r="38" spans="1:104" x14ac:dyDescent="0.25">
      <c r="A38" s="17"/>
      <c r="B38" s="18" t="s">
        <v>22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</row>
    <row r="39" spans="1:104" x14ac:dyDescent="0.25">
      <c r="B39" s="19" t="s">
        <v>16</v>
      </c>
      <c r="C39" s="57">
        <f t="shared" ref="C39:D41" si="12">SUM(E39,G39,I39,K39,M39,O39,Q39,S39,U39,W39,Y39,AA39,AC39,AE39,AG39,AI39,AK39,AM39,AO39,AQ39,AS39,AU39,AW39,AY39,BA39,BC39,BE39,BG39,BI39,BK39,BM39,BO39,BQ39,BS39,BU39,BW39,BY39,CA39,CC39,CE39,CG39,CI39,CK39,CM39,CO39,CQ39,CS39,CU39,CW39,CY39)</f>
        <v>0</v>
      </c>
      <c r="D39" s="57">
        <f t="shared" si="12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124"/>
      <c r="T39" s="124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</row>
    <row r="40" spans="1:104" x14ac:dyDescent="0.25">
      <c r="B40" s="2" t="s">
        <v>17</v>
      </c>
      <c r="C40" s="57">
        <f t="shared" si="12"/>
        <v>0</v>
      </c>
      <c r="D40" s="57">
        <f t="shared" si="12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124"/>
      <c r="T40" s="124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113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</row>
    <row r="41" spans="1:104" x14ac:dyDescent="0.25">
      <c r="B41" s="63" t="s">
        <v>122</v>
      </c>
      <c r="C41" s="57">
        <f t="shared" si="12"/>
        <v>0</v>
      </c>
      <c r="D41" s="57">
        <f t="shared" si="12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124"/>
      <c r="T41" s="124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</row>
    <row r="42" spans="1:104" x14ac:dyDescent="0.25">
      <c r="B42" s="63" t="s">
        <v>123</v>
      </c>
      <c r="C42" s="111" t="e">
        <f>C41/C39</f>
        <v>#DIV/0!</v>
      </c>
      <c r="D42" s="111" t="e">
        <f>D41/D39</f>
        <v>#DIV/0!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111"/>
      <c r="AD42" s="111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</row>
    <row r="43" spans="1:104" x14ac:dyDescent="0.25">
      <c r="B43" s="1" t="s">
        <v>48</v>
      </c>
      <c r="C43" s="57">
        <f t="shared" ref="C43:D48" si="13">SUM(E43,G43,I43,K43,M43,O43,Q43,S43,U43,W43,Y43,AA43,AC43,AE43,AG43,AI43,AK43,AM43,AO43,AQ43,AS43,AU43,AW43,AY43,BA43,BC43,BE43,BG43,BI43,BK43,BM43,BO43,BQ43,BS43,BU43,BW43,BY43,CA43,CC43,CE43,CG43,CI43,CK43,CM43,CO43,CQ43,CS43,CU43,CW43,CY43)</f>
        <v>0</v>
      </c>
      <c r="D43" s="57">
        <f t="shared" si="13"/>
        <v>0</v>
      </c>
      <c r="E43" s="10"/>
      <c r="F43" s="14"/>
      <c r="G43" s="10"/>
      <c r="H43" s="14"/>
      <c r="I43" s="10"/>
      <c r="J43" s="14"/>
      <c r="K43" s="10"/>
      <c r="L43" s="14"/>
      <c r="M43" s="10"/>
      <c r="N43" s="14"/>
      <c r="O43" s="10"/>
      <c r="P43" s="14"/>
      <c r="Q43" s="10"/>
      <c r="R43" s="14"/>
      <c r="S43" s="124"/>
      <c r="T43" s="124"/>
      <c r="U43" s="10"/>
      <c r="V43" s="14"/>
      <c r="W43" s="10"/>
      <c r="X43" s="14"/>
      <c r="Y43" s="10"/>
      <c r="Z43" s="14"/>
      <c r="AA43" s="10"/>
      <c r="AB43" s="14"/>
      <c r="AC43" s="10"/>
      <c r="AD43" s="14"/>
      <c r="AE43" s="10"/>
      <c r="AF43" s="14"/>
      <c r="AG43" s="10"/>
      <c r="AH43" s="14"/>
      <c r="AI43" s="10"/>
      <c r="AJ43" s="14"/>
      <c r="AK43" s="10"/>
      <c r="AL43" s="14"/>
      <c r="AM43" s="10"/>
      <c r="AN43" s="14"/>
      <c r="AO43" s="10"/>
      <c r="AP43" s="14"/>
      <c r="AQ43" s="10"/>
      <c r="AR43" s="14"/>
      <c r="AS43" s="10"/>
      <c r="AT43" s="14"/>
      <c r="AU43" s="10"/>
      <c r="AV43" s="14"/>
      <c r="AW43" s="10"/>
      <c r="AX43" s="14"/>
      <c r="AY43" s="10"/>
      <c r="AZ43" s="14"/>
      <c r="BA43" s="10"/>
      <c r="BB43" s="14"/>
      <c r="BC43" s="10"/>
      <c r="BD43" s="14"/>
      <c r="BE43" s="10"/>
      <c r="BF43" s="14"/>
      <c r="BG43" s="10"/>
      <c r="BH43" s="14"/>
      <c r="BI43" s="10"/>
      <c r="BJ43" s="14"/>
      <c r="BK43" s="10"/>
      <c r="BL43" s="14"/>
      <c r="BM43" s="10"/>
      <c r="BN43" s="14"/>
      <c r="BO43" s="10"/>
      <c r="BP43" s="14"/>
      <c r="BQ43" s="10"/>
      <c r="BR43" s="14"/>
      <c r="BS43" s="10"/>
      <c r="BT43" s="14"/>
      <c r="BU43" s="10"/>
      <c r="BV43" s="14"/>
      <c r="BW43" s="10"/>
      <c r="BX43" s="14"/>
      <c r="BY43" s="10"/>
      <c r="BZ43" s="14"/>
      <c r="CA43" s="10"/>
      <c r="CB43" s="14"/>
      <c r="CC43" s="10"/>
      <c r="CD43" s="14"/>
      <c r="CE43" s="10"/>
      <c r="CF43" s="14"/>
      <c r="CG43" s="10"/>
      <c r="CH43" s="14"/>
      <c r="CI43" s="10"/>
      <c r="CJ43" s="14"/>
      <c r="CK43" s="10"/>
      <c r="CL43" s="14"/>
      <c r="CM43" s="10"/>
      <c r="CN43" s="14"/>
      <c r="CO43" s="10"/>
      <c r="CP43" s="14"/>
      <c r="CQ43" s="10"/>
      <c r="CR43" s="14"/>
      <c r="CS43" s="10"/>
      <c r="CT43" s="14"/>
      <c r="CU43" s="10"/>
      <c r="CV43" s="14"/>
      <c r="CW43" s="10"/>
      <c r="CX43" s="14"/>
      <c r="CY43" s="10"/>
      <c r="CZ43" s="14"/>
    </row>
    <row r="44" spans="1:104" x14ac:dyDescent="0.25">
      <c r="A44" s="17"/>
      <c r="B44" s="1" t="s">
        <v>49</v>
      </c>
      <c r="C44" s="57">
        <f t="shared" si="13"/>
        <v>0</v>
      </c>
      <c r="D44" s="57">
        <f t="shared" si="13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4"/>
      <c r="O44" s="10"/>
      <c r="P44" s="14"/>
      <c r="Q44" s="10"/>
      <c r="R44" s="14"/>
      <c r="S44" s="124"/>
      <c r="T44" s="124"/>
      <c r="U44" s="10"/>
      <c r="V44" s="14"/>
      <c r="W44" s="10"/>
      <c r="X44" s="14"/>
      <c r="Y44" s="10"/>
      <c r="Z44" s="14"/>
      <c r="AA44" s="10"/>
      <c r="AB44" s="14"/>
      <c r="AC44" s="10"/>
      <c r="AD44" s="14"/>
      <c r="AE44" s="10"/>
      <c r="AF44" s="14"/>
      <c r="AG44" s="10"/>
      <c r="AH44" s="14"/>
      <c r="AI44" s="10"/>
      <c r="AJ44" s="14"/>
      <c r="AK44" s="10"/>
      <c r="AL44" s="14"/>
      <c r="AM44" s="10"/>
      <c r="AN44" s="14"/>
      <c r="AO44" s="10"/>
      <c r="AP44" s="14"/>
      <c r="AQ44" s="10"/>
      <c r="AR44" s="14"/>
      <c r="AS44" s="10"/>
      <c r="AT44" s="14"/>
      <c r="AU44" s="10"/>
      <c r="AV44" s="14"/>
      <c r="AW44" s="10"/>
      <c r="AX44" s="14"/>
      <c r="AY44" s="10"/>
      <c r="AZ44" s="14"/>
      <c r="BA44" s="10"/>
      <c r="BB44" s="14"/>
      <c r="BC44" s="10"/>
      <c r="BD44" s="14"/>
      <c r="BE44" s="10"/>
      <c r="BF44" s="14"/>
      <c r="BG44" s="10"/>
      <c r="BH44" s="14"/>
      <c r="BI44" s="10"/>
      <c r="BJ44" s="14"/>
      <c r="BK44" s="10"/>
      <c r="BL44" s="14"/>
      <c r="BM44" s="10"/>
      <c r="BN44" s="14"/>
      <c r="BO44" s="10"/>
      <c r="BP44" s="14"/>
      <c r="BQ44" s="10"/>
      <c r="BR44" s="14"/>
      <c r="BS44" s="10"/>
      <c r="BT44" s="14"/>
      <c r="BU44" s="10"/>
      <c r="BV44" s="14"/>
      <c r="BW44" s="10"/>
      <c r="BX44" s="14"/>
      <c r="BY44" s="10"/>
      <c r="BZ44" s="14"/>
      <c r="CA44" s="10"/>
      <c r="CB44" s="14"/>
      <c r="CC44" s="10"/>
      <c r="CD44" s="14"/>
      <c r="CE44" s="10"/>
      <c r="CF44" s="14"/>
      <c r="CG44" s="10"/>
      <c r="CH44" s="14"/>
      <c r="CI44" s="10"/>
      <c r="CJ44" s="14"/>
      <c r="CK44" s="10"/>
      <c r="CL44" s="14"/>
      <c r="CM44" s="10"/>
      <c r="CN44" s="14"/>
      <c r="CO44" s="10"/>
      <c r="CP44" s="14"/>
      <c r="CQ44" s="10"/>
      <c r="CR44" s="14"/>
      <c r="CS44" s="10"/>
      <c r="CT44" s="14"/>
      <c r="CU44" s="10"/>
      <c r="CV44" s="14"/>
      <c r="CW44" s="10"/>
      <c r="CX44" s="14"/>
      <c r="CY44" s="10"/>
      <c r="CZ44" s="14"/>
    </row>
    <row r="45" spans="1:104" x14ac:dyDescent="0.25">
      <c r="B45" s="18" t="s">
        <v>18</v>
      </c>
      <c r="C45" s="57">
        <f t="shared" si="13"/>
        <v>0</v>
      </c>
      <c r="D45" s="57">
        <f t="shared" si="13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24"/>
      <c r="T45" s="124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</row>
    <row r="46" spans="1:104" x14ac:dyDescent="0.25">
      <c r="B46" s="19" t="s">
        <v>19</v>
      </c>
      <c r="C46" s="57">
        <f t="shared" si="13"/>
        <v>0</v>
      </c>
      <c r="D46" s="57">
        <f t="shared" si="13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124"/>
      <c r="T46" s="124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</row>
    <row r="47" spans="1:104" x14ac:dyDescent="0.25">
      <c r="A47" s="8"/>
      <c r="B47" s="2" t="s">
        <v>20</v>
      </c>
      <c r="C47" s="57">
        <f t="shared" si="13"/>
        <v>0</v>
      </c>
      <c r="D47" s="57">
        <f t="shared" si="13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124"/>
      <c r="T47" s="124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</row>
    <row r="48" spans="1:104" s="13" customFormat="1" x14ac:dyDescent="0.25">
      <c r="B48" s="63" t="s">
        <v>122</v>
      </c>
      <c r="C48" s="57">
        <f t="shared" si="13"/>
        <v>0</v>
      </c>
      <c r="D48" s="57">
        <f t="shared" si="13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124"/>
      <c r="T48" s="124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</row>
    <row r="49" spans="2:104" s="13" customFormat="1" ht="15" customHeight="1" x14ac:dyDescent="0.25">
      <c r="B49" s="63" t="s">
        <v>123</v>
      </c>
      <c r="C49" s="110" t="e">
        <f>C48/C46</f>
        <v>#DIV/0!</v>
      </c>
      <c r="D49" s="110" t="e">
        <f>D48/D46</f>
        <v>#DIV/0!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</row>
    <row r="50" spans="2:104" x14ac:dyDescent="0.25">
      <c r="AX50" s="7" t="s">
        <v>271</v>
      </c>
    </row>
    <row r="51" spans="2:104" x14ac:dyDescent="0.25">
      <c r="B51" s="66" t="s">
        <v>154</v>
      </c>
      <c r="M51" s="181"/>
    </row>
    <row r="52" spans="2:104" x14ac:dyDescent="0.25">
      <c r="B52" s="67" t="s">
        <v>153</v>
      </c>
      <c r="M52" s="181"/>
    </row>
    <row r="53" spans="2:104" x14ac:dyDescent="0.25">
      <c r="B53" t="s">
        <v>140</v>
      </c>
    </row>
    <row r="54" spans="2:104" x14ac:dyDescent="0.25">
      <c r="B54" t="s">
        <v>141</v>
      </c>
    </row>
    <row r="55" spans="2:104" x14ac:dyDescent="0.25">
      <c r="B55" t="s">
        <v>142</v>
      </c>
    </row>
    <row r="56" spans="2:104" x14ac:dyDescent="0.25">
      <c r="B56" t="s">
        <v>143</v>
      </c>
    </row>
    <row r="57" spans="2:104" x14ac:dyDescent="0.25">
      <c r="B57" t="s">
        <v>144</v>
      </c>
    </row>
    <row r="59" spans="2:104" x14ac:dyDescent="0.25">
      <c r="B59" t="s">
        <v>145</v>
      </c>
    </row>
    <row r="61" spans="2:104" x14ac:dyDescent="0.25">
      <c r="B61" t="s">
        <v>146</v>
      </c>
    </row>
    <row r="63" spans="2:104" x14ac:dyDescent="0.25">
      <c r="B63" t="s">
        <v>147</v>
      </c>
    </row>
    <row r="65" spans="2:2" x14ac:dyDescent="0.25">
      <c r="B65" t="s">
        <v>148</v>
      </c>
    </row>
    <row r="67" spans="2:2" x14ac:dyDescent="0.25">
      <c r="B67" t="s">
        <v>149</v>
      </c>
    </row>
    <row r="69" spans="2:2" x14ac:dyDescent="0.25">
      <c r="B69" t="s">
        <v>151</v>
      </c>
    </row>
    <row r="70" spans="2:2" x14ac:dyDescent="0.25">
      <c r="B70" t="s">
        <v>150</v>
      </c>
    </row>
    <row r="71" spans="2:2" x14ac:dyDescent="0.25">
      <c r="B71" t="s">
        <v>152</v>
      </c>
    </row>
  </sheetData>
  <mergeCells count="46">
    <mergeCell ref="CC3:CD3"/>
    <mergeCell ref="CE3:CF3"/>
    <mergeCell ref="CG3:CH3"/>
    <mergeCell ref="CI3:CJ3"/>
    <mergeCell ref="CK3:CL3"/>
    <mergeCell ref="BS3:BT3"/>
    <mergeCell ref="BU3:BV3"/>
    <mergeCell ref="BW3:BX3"/>
    <mergeCell ref="BY3:BZ3"/>
    <mergeCell ref="CA3:CB3"/>
    <mergeCell ref="BI3:BJ3"/>
    <mergeCell ref="BK3:BL3"/>
    <mergeCell ref="BM3:BN3"/>
    <mergeCell ref="BO3:BP3"/>
    <mergeCell ref="BQ3:BR3"/>
    <mergeCell ref="AY3:AZ3"/>
    <mergeCell ref="BA3:BB3"/>
    <mergeCell ref="BC3:BD3"/>
    <mergeCell ref="BE3:BF3"/>
    <mergeCell ref="BG3:BH3"/>
    <mergeCell ref="AO3:AP3"/>
    <mergeCell ref="AQ3:AR3"/>
    <mergeCell ref="AS3:AT3"/>
    <mergeCell ref="AU3:AV3"/>
    <mergeCell ref="AW3:AX3"/>
    <mergeCell ref="Q3:R3"/>
    <mergeCell ref="AK3:AL3"/>
    <mergeCell ref="AM3:AN3"/>
    <mergeCell ref="AC3:AD3"/>
    <mergeCell ref="AE3:AF3"/>
    <mergeCell ref="AG3:AH3"/>
    <mergeCell ref="AI3:AJ3"/>
    <mergeCell ref="S3:T3"/>
    <mergeCell ref="U3:V3"/>
    <mergeCell ref="W3:X3"/>
    <mergeCell ref="Y3:Z3"/>
    <mergeCell ref="AA3:AB3"/>
    <mergeCell ref="I3:J3"/>
    <mergeCell ref="K3:L3"/>
    <mergeCell ref="M3:N3"/>
    <mergeCell ref="O3:P3"/>
    <mergeCell ref="C1:J1"/>
    <mergeCell ref="C2:J2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15"/>
  <sheetViews>
    <sheetView zoomScale="70" zoomScaleNormal="70" zoomScalePageLayoutView="125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J13" sqref="J13"/>
    </sheetView>
  </sheetViews>
  <sheetFormatPr defaultColWidth="9.140625" defaultRowHeight="15" x14ac:dyDescent="0.25"/>
  <cols>
    <col min="1" max="1" width="2.42578125" style="156" customWidth="1"/>
    <col min="2" max="2" width="76.28515625" style="150" customWidth="1"/>
    <col min="3" max="4" width="13" bestFit="1" customWidth="1"/>
    <col min="5" max="5" width="10.7109375" style="7" bestFit="1" customWidth="1"/>
    <col min="6" max="16384" width="9.140625" style="7"/>
  </cols>
  <sheetData>
    <row r="1" spans="1:106" ht="51" customHeight="1" x14ac:dyDescent="0.25">
      <c r="A1" s="152" t="s">
        <v>5</v>
      </c>
      <c r="B1" s="191" t="s">
        <v>50</v>
      </c>
      <c r="C1" s="191"/>
      <c r="D1" s="191"/>
      <c r="E1" s="192" t="s">
        <v>203</v>
      </c>
      <c r="F1" s="192"/>
      <c r="G1" s="192"/>
      <c r="H1" s="192"/>
      <c r="I1" s="192"/>
      <c r="J1" s="192"/>
      <c r="K1" s="192"/>
      <c r="L1" s="192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3"/>
      <c r="BP1" s="193"/>
      <c r="BQ1" s="193"/>
      <c r="BR1" s="193"/>
      <c r="BS1" s="193"/>
      <c r="BT1" s="193"/>
      <c r="BU1" s="193"/>
      <c r="BV1" s="193"/>
      <c r="BW1" s="193"/>
      <c r="BX1" s="193"/>
      <c r="BY1" s="193"/>
      <c r="BZ1" s="193"/>
      <c r="CA1" s="193"/>
      <c r="CB1" s="193"/>
      <c r="CC1" s="193"/>
      <c r="CD1" s="193"/>
      <c r="CE1" s="193"/>
      <c r="CF1" s="193"/>
      <c r="CG1" s="193"/>
      <c r="CH1" s="193"/>
      <c r="CI1" s="193"/>
      <c r="CJ1" s="193"/>
      <c r="CK1" s="193"/>
      <c r="CL1" s="193"/>
      <c r="CM1" s="193"/>
      <c r="CN1" s="193"/>
      <c r="CO1" s="193"/>
      <c r="CP1" s="193"/>
      <c r="CQ1" s="193"/>
      <c r="CR1" s="193"/>
      <c r="CS1" s="193"/>
      <c r="CT1" s="193"/>
      <c r="CU1" s="193"/>
      <c r="CV1" s="193"/>
      <c r="CW1" s="193"/>
      <c r="CX1" s="193"/>
      <c r="CY1" s="193"/>
      <c r="CZ1" s="193"/>
      <c r="DA1" s="193"/>
      <c r="DB1" s="193"/>
    </row>
    <row r="2" spans="1:106" s="142" customFormat="1" ht="93.75" customHeight="1" x14ac:dyDescent="0.25">
      <c r="A2" s="153"/>
      <c r="B2" s="173"/>
      <c r="C2" s="194" t="s">
        <v>221</v>
      </c>
      <c r="D2" s="194"/>
      <c r="E2" s="188" t="s">
        <v>224</v>
      </c>
      <c r="F2" s="188"/>
      <c r="G2" s="188" t="s">
        <v>226</v>
      </c>
      <c r="H2" s="188"/>
      <c r="I2" s="188" t="s">
        <v>227</v>
      </c>
      <c r="J2" s="188"/>
      <c r="K2" s="188" t="s">
        <v>228</v>
      </c>
      <c r="L2" s="188"/>
      <c r="M2" s="188" t="s">
        <v>229</v>
      </c>
      <c r="N2" s="188"/>
      <c r="O2" s="188" t="s">
        <v>230</v>
      </c>
      <c r="P2" s="188"/>
      <c r="Q2" s="188" t="s">
        <v>231</v>
      </c>
      <c r="R2" s="188"/>
      <c r="S2" s="188" t="s">
        <v>232</v>
      </c>
      <c r="T2" s="188"/>
      <c r="U2" s="188" t="s">
        <v>233</v>
      </c>
      <c r="V2" s="188"/>
      <c r="W2" s="188" t="s">
        <v>234</v>
      </c>
      <c r="X2" s="188"/>
      <c r="Y2" s="188" t="s">
        <v>235</v>
      </c>
      <c r="Z2" s="188"/>
      <c r="AA2" s="188" t="s">
        <v>238</v>
      </c>
      <c r="AB2" s="188"/>
      <c r="AC2" s="188" t="s">
        <v>239</v>
      </c>
      <c r="AD2" s="188"/>
      <c r="AE2" s="188" t="s">
        <v>240</v>
      </c>
      <c r="AF2" s="188"/>
      <c r="AG2" s="188" t="s">
        <v>266</v>
      </c>
      <c r="AH2" s="188"/>
      <c r="AI2" s="188" t="s">
        <v>241</v>
      </c>
      <c r="AJ2" s="188"/>
      <c r="AK2" s="188" t="s">
        <v>242</v>
      </c>
      <c r="AL2" s="188"/>
      <c r="AM2" s="188" t="s">
        <v>245</v>
      </c>
      <c r="AN2" s="188"/>
      <c r="AO2" s="188" t="s">
        <v>246</v>
      </c>
      <c r="AP2" s="188"/>
      <c r="AQ2" s="188" t="s">
        <v>247</v>
      </c>
      <c r="AR2" s="188"/>
      <c r="AS2" s="188" t="s">
        <v>248</v>
      </c>
      <c r="AT2" s="188"/>
      <c r="AU2" s="188" t="s">
        <v>249</v>
      </c>
      <c r="AV2" s="188"/>
      <c r="AW2" s="188" t="s">
        <v>250</v>
      </c>
      <c r="AX2" s="188"/>
      <c r="AY2" s="188" t="s">
        <v>251</v>
      </c>
      <c r="AZ2" s="188"/>
      <c r="BA2" s="188" t="s">
        <v>258</v>
      </c>
      <c r="BB2" s="188"/>
      <c r="BC2" s="188" t="s">
        <v>260</v>
      </c>
      <c r="BD2" s="188"/>
      <c r="BE2" s="188" t="s">
        <v>261</v>
      </c>
      <c r="BF2" s="188"/>
      <c r="BG2" s="188" t="s">
        <v>262</v>
      </c>
      <c r="BH2" s="188"/>
      <c r="BI2" s="188" t="s">
        <v>263</v>
      </c>
      <c r="BJ2" s="188"/>
      <c r="BK2" s="188" t="s">
        <v>267</v>
      </c>
      <c r="BL2" s="188"/>
      <c r="BM2" s="188" t="s">
        <v>264</v>
      </c>
      <c r="BN2" s="188"/>
      <c r="BO2" s="188" t="s">
        <v>265</v>
      </c>
      <c r="BP2" s="188"/>
      <c r="BQ2" s="195"/>
      <c r="BR2" s="195"/>
      <c r="BS2" s="195"/>
      <c r="BT2" s="195"/>
      <c r="BU2" s="195"/>
      <c r="BV2" s="195"/>
      <c r="BW2" s="195"/>
      <c r="BX2" s="195"/>
      <c r="BY2" s="195"/>
      <c r="BZ2" s="195"/>
      <c r="CA2" s="195"/>
      <c r="CB2" s="195"/>
      <c r="CC2" s="195"/>
      <c r="CD2" s="195"/>
    </row>
    <row r="3" spans="1:106" s="126" customFormat="1" ht="18.75" x14ac:dyDescent="0.25">
      <c r="A3" s="154"/>
      <c r="B3" s="174"/>
      <c r="C3" s="143">
        <v>2024</v>
      </c>
      <c r="D3" s="144">
        <v>2025</v>
      </c>
      <c r="E3" s="143">
        <v>2024</v>
      </c>
      <c r="F3" s="144">
        <v>2025</v>
      </c>
      <c r="G3" s="143">
        <v>2024</v>
      </c>
      <c r="H3" s="144">
        <v>2025</v>
      </c>
      <c r="I3" s="143">
        <v>2024</v>
      </c>
      <c r="J3" s="144">
        <v>2025</v>
      </c>
      <c r="K3" s="143">
        <v>2024</v>
      </c>
      <c r="L3" s="144">
        <v>2025</v>
      </c>
      <c r="M3" s="143">
        <v>2024</v>
      </c>
      <c r="N3" s="144">
        <v>2025</v>
      </c>
      <c r="O3" s="143">
        <v>2024</v>
      </c>
      <c r="P3" s="144">
        <v>2025</v>
      </c>
      <c r="Q3" s="143">
        <v>2024</v>
      </c>
      <c r="R3" s="144">
        <v>2025</v>
      </c>
      <c r="S3" s="143">
        <v>2024</v>
      </c>
      <c r="T3" s="144">
        <v>2025</v>
      </c>
      <c r="U3" s="143">
        <v>2024</v>
      </c>
      <c r="V3" s="144">
        <v>2025</v>
      </c>
      <c r="W3" s="143">
        <v>2024</v>
      </c>
      <c r="X3" s="144">
        <v>2025</v>
      </c>
      <c r="Y3" s="143">
        <v>2024</v>
      </c>
      <c r="Z3" s="144">
        <v>2025</v>
      </c>
      <c r="AA3" s="143">
        <v>2024</v>
      </c>
      <c r="AB3" s="144">
        <v>2025</v>
      </c>
      <c r="AC3" s="143">
        <v>2024</v>
      </c>
      <c r="AD3" s="144">
        <v>2025</v>
      </c>
      <c r="AE3" s="143">
        <v>2024</v>
      </c>
      <c r="AF3" s="144">
        <v>2025</v>
      </c>
      <c r="AG3" s="143">
        <v>2024</v>
      </c>
      <c r="AH3" s="144">
        <v>2025</v>
      </c>
      <c r="AI3" s="143">
        <v>2024</v>
      </c>
      <c r="AJ3" s="144">
        <v>2025</v>
      </c>
      <c r="AK3" s="143">
        <v>2024</v>
      </c>
      <c r="AL3" s="144">
        <v>2025</v>
      </c>
      <c r="AM3" s="143">
        <v>2024</v>
      </c>
      <c r="AN3" s="144">
        <v>2025</v>
      </c>
      <c r="AO3" s="143">
        <v>2024</v>
      </c>
      <c r="AP3" s="144">
        <v>2025</v>
      </c>
      <c r="AQ3" s="143">
        <v>2024</v>
      </c>
      <c r="AR3" s="144">
        <v>2025</v>
      </c>
      <c r="AS3" s="143">
        <v>2024</v>
      </c>
      <c r="AT3" s="144">
        <v>2025</v>
      </c>
      <c r="AU3" s="143">
        <v>2024</v>
      </c>
      <c r="AV3" s="144">
        <v>2025</v>
      </c>
      <c r="AW3" s="143">
        <v>2024</v>
      </c>
      <c r="AX3" s="144">
        <v>2025</v>
      </c>
      <c r="AY3" s="143">
        <v>2024</v>
      </c>
      <c r="AZ3" s="144">
        <v>2025</v>
      </c>
      <c r="BA3" s="143">
        <v>2024</v>
      </c>
      <c r="BB3" s="144">
        <v>2025</v>
      </c>
      <c r="BC3" s="143">
        <v>2024</v>
      </c>
      <c r="BD3" s="144">
        <v>2025</v>
      </c>
      <c r="BE3" s="143">
        <v>2024</v>
      </c>
      <c r="BF3" s="144">
        <v>2025</v>
      </c>
      <c r="BG3" s="143">
        <v>2024</v>
      </c>
      <c r="BH3" s="144">
        <v>2025</v>
      </c>
      <c r="BI3" s="143">
        <v>2024</v>
      </c>
      <c r="BJ3" s="144">
        <v>2025</v>
      </c>
      <c r="BK3" s="143">
        <v>2024</v>
      </c>
      <c r="BL3" s="144">
        <v>2025</v>
      </c>
      <c r="BM3" s="143">
        <v>2024</v>
      </c>
      <c r="BN3" s="144">
        <v>2025</v>
      </c>
      <c r="BO3" s="143">
        <v>2024</v>
      </c>
      <c r="BP3" s="144">
        <v>2025</v>
      </c>
      <c r="BQ3" s="143">
        <v>2024</v>
      </c>
      <c r="BR3" s="144">
        <v>2025</v>
      </c>
      <c r="BS3" s="143">
        <v>2024</v>
      </c>
      <c r="BT3" s="144">
        <v>2025</v>
      </c>
      <c r="BU3" s="143">
        <v>2024</v>
      </c>
      <c r="BV3" s="144">
        <v>2025</v>
      </c>
      <c r="BW3" s="143">
        <v>2024</v>
      </c>
      <c r="BX3" s="144">
        <v>2025</v>
      </c>
      <c r="BY3" s="143">
        <v>2024</v>
      </c>
      <c r="BZ3" s="144">
        <v>2025</v>
      </c>
      <c r="CA3" s="143">
        <v>2024</v>
      </c>
      <c r="CB3" s="144">
        <v>2025</v>
      </c>
      <c r="CC3" s="143">
        <v>2024</v>
      </c>
      <c r="CD3" s="144">
        <v>2025</v>
      </c>
      <c r="CE3" s="143">
        <v>2024</v>
      </c>
      <c r="CF3" s="144">
        <v>2025</v>
      </c>
      <c r="CG3" s="143">
        <v>2024</v>
      </c>
      <c r="CH3" s="144">
        <v>2025</v>
      </c>
      <c r="CI3" s="143">
        <v>2024</v>
      </c>
      <c r="CJ3" s="144">
        <v>2025</v>
      </c>
      <c r="CK3" s="143">
        <v>2024</v>
      </c>
      <c r="CL3" s="144">
        <v>2025</v>
      </c>
      <c r="CM3" s="143">
        <v>2024</v>
      </c>
      <c r="CN3" s="144">
        <v>2025</v>
      </c>
      <c r="CO3" s="108">
        <v>2024</v>
      </c>
      <c r="CP3" s="109">
        <v>2025</v>
      </c>
      <c r="CQ3" s="108">
        <v>2024</v>
      </c>
      <c r="CR3" s="109">
        <v>2025</v>
      </c>
      <c r="CS3" s="108">
        <v>2024</v>
      </c>
      <c r="CT3" s="109">
        <v>2025</v>
      </c>
      <c r="CU3" s="108">
        <v>2024</v>
      </c>
      <c r="CV3" s="109">
        <v>2025</v>
      </c>
      <c r="CW3" s="108">
        <v>2024</v>
      </c>
      <c r="CX3" s="109">
        <v>2025</v>
      </c>
      <c r="CY3" s="108">
        <v>2024</v>
      </c>
      <c r="CZ3" s="109">
        <v>2025</v>
      </c>
      <c r="DA3" s="129">
        <v>2024</v>
      </c>
      <c r="DB3" s="128">
        <v>2025</v>
      </c>
    </row>
    <row r="4" spans="1:106" x14ac:dyDescent="0.25">
      <c r="A4" s="155"/>
      <c r="B4" s="161" t="s">
        <v>23</v>
      </c>
      <c r="C4" s="82">
        <f>(C5+C7+C9)</f>
        <v>0</v>
      </c>
      <c r="D4" s="82">
        <f>D5+D7+D9</f>
        <v>0</v>
      </c>
      <c r="E4" s="82">
        <f t="shared" ref="E4" si="0">(E5+E7+E9)</f>
        <v>0</v>
      </c>
      <c r="F4" s="82">
        <f t="shared" ref="F4" si="1">F5+F7+F9</f>
        <v>0</v>
      </c>
      <c r="G4" s="82">
        <f t="shared" ref="G4" si="2">(G5+G7+G9)</f>
        <v>0</v>
      </c>
      <c r="H4" s="82">
        <f t="shared" ref="H4" si="3">H5+H7+H9</f>
        <v>0</v>
      </c>
      <c r="I4" s="82">
        <f t="shared" ref="I4" si="4">(I5+I7+I9)</f>
        <v>0</v>
      </c>
      <c r="J4" s="82">
        <f t="shared" ref="J4" si="5">J5+J7+J9</f>
        <v>0</v>
      </c>
      <c r="K4" s="82">
        <f t="shared" ref="K4" si="6">(K5+K7+K9)</f>
        <v>0</v>
      </c>
      <c r="L4" s="82">
        <f t="shared" ref="L4" si="7">L5+L7+L9</f>
        <v>0</v>
      </c>
      <c r="M4" s="82">
        <f t="shared" ref="M4" si="8">(M5+M7+M9)</f>
        <v>0</v>
      </c>
      <c r="N4" s="82">
        <f t="shared" ref="N4" si="9">N5+N7+N9</f>
        <v>0</v>
      </c>
      <c r="O4" s="82">
        <f t="shared" ref="O4" si="10">(O5+O7+O9)</f>
        <v>0</v>
      </c>
      <c r="P4" s="82">
        <f t="shared" ref="P4" si="11">P5+P7+P9</f>
        <v>0</v>
      </c>
      <c r="Q4" s="82">
        <f t="shared" ref="Q4" si="12">(Q5+Q7+Q9)</f>
        <v>0</v>
      </c>
      <c r="R4" s="82">
        <f t="shared" ref="R4" si="13">R5+R7+R9</f>
        <v>0</v>
      </c>
      <c r="S4" s="82">
        <f t="shared" ref="S4" si="14">(S5+S7+S9)</f>
        <v>0</v>
      </c>
      <c r="T4" s="82">
        <f t="shared" ref="T4" si="15">T5+T7+T9</f>
        <v>0</v>
      </c>
      <c r="U4" s="82">
        <f t="shared" ref="U4" si="16">(U5+U7+U9)</f>
        <v>0</v>
      </c>
      <c r="V4" s="82">
        <f t="shared" ref="V4" si="17">V5+V7+V9</f>
        <v>0</v>
      </c>
      <c r="W4" s="82">
        <f t="shared" ref="W4" si="18">(W5+W7+W9)</f>
        <v>0</v>
      </c>
      <c r="X4" s="82">
        <f t="shared" ref="X4" si="19">X5+X7+X9</f>
        <v>0</v>
      </c>
      <c r="Y4" s="82">
        <f t="shared" ref="Y4" si="20">(Y5+Y7+Y9)</f>
        <v>0</v>
      </c>
      <c r="Z4" s="82">
        <f t="shared" ref="Z4" si="21">Z5+Z7+Z9</f>
        <v>0</v>
      </c>
      <c r="AA4" s="82">
        <f t="shared" ref="AA4" si="22">(AA5+AA7+AA9)</f>
        <v>0</v>
      </c>
      <c r="AB4" s="82">
        <f t="shared" ref="AB4" si="23">AB5+AB7+AB9</f>
        <v>0</v>
      </c>
      <c r="AC4" s="82">
        <f t="shared" ref="AC4" si="24">(AC5+AC7+AC9)</f>
        <v>0</v>
      </c>
      <c r="AD4" s="82">
        <f t="shared" ref="AD4" si="25">AD5+AD7+AD9</f>
        <v>0</v>
      </c>
      <c r="AE4" s="82">
        <f t="shared" ref="AE4" si="26">(AE5+AE7+AE9)</f>
        <v>0</v>
      </c>
      <c r="AF4" s="82">
        <f t="shared" ref="AF4" si="27">AF5+AF7+AF9</f>
        <v>0</v>
      </c>
      <c r="AG4" s="82">
        <f t="shared" ref="AG4" si="28">(AG5+AG7+AG9)</f>
        <v>0</v>
      </c>
      <c r="AH4" s="82">
        <f t="shared" ref="AH4" si="29">AH5+AH7+AH9</f>
        <v>0</v>
      </c>
      <c r="AI4" s="82">
        <f t="shared" ref="AI4" si="30">(AI5+AI7+AI9)</f>
        <v>0</v>
      </c>
      <c r="AJ4" s="82">
        <f t="shared" ref="AJ4" si="31">AJ5+AJ7+AJ9</f>
        <v>0</v>
      </c>
      <c r="AK4" s="82">
        <f t="shared" ref="AK4" si="32">(AK5+AK7+AK9)</f>
        <v>0</v>
      </c>
      <c r="AL4" s="82">
        <f t="shared" ref="AL4" si="33">AL5+AL7+AL9</f>
        <v>0</v>
      </c>
      <c r="AM4" s="82">
        <f t="shared" ref="AM4" si="34">(AM5+AM7+AM9)</f>
        <v>0</v>
      </c>
      <c r="AN4" s="82">
        <f t="shared" ref="AN4" si="35">AN5+AN7+AN9</f>
        <v>0</v>
      </c>
      <c r="AO4" s="82">
        <f t="shared" ref="AO4" si="36">(AO5+AO7+AO9)</f>
        <v>0</v>
      </c>
      <c r="AP4" s="82">
        <f t="shared" ref="AP4" si="37">AP5+AP7+AP9</f>
        <v>0</v>
      </c>
      <c r="AQ4" s="82">
        <f t="shared" ref="AQ4" si="38">(AQ5+AQ7+AQ9)</f>
        <v>0</v>
      </c>
      <c r="AR4" s="82">
        <f t="shared" ref="AR4" si="39">AR5+AR7+AR9</f>
        <v>0</v>
      </c>
      <c r="AS4" s="82">
        <f t="shared" ref="AS4" si="40">(AS5+AS7+AS9)</f>
        <v>0</v>
      </c>
      <c r="AT4" s="82">
        <f t="shared" ref="AT4" si="41">AT5+AT7+AT9</f>
        <v>0</v>
      </c>
      <c r="AU4" s="82">
        <f t="shared" ref="AU4" si="42">(AU5+AU7+AU9)</f>
        <v>0</v>
      </c>
      <c r="AV4" s="82">
        <f t="shared" ref="AV4" si="43">AV5+AV7+AV9</f>
        <v>0</v>
      </c>
      <c r="AW4" s="82">
        <f t="shared" ref="AW4" si="44">(AW5+AW7+AW9)</f>
        <v>0</v>
      </c>
      <c r="AX4" s="82">
        <f t="shared" ref="AX4" si="45">AX5+AX7+AX9</f>
        <v>0</v>
      </c>
      <c r="AY4" s="82">
        <f t="shared" ref="AY4" si="46">(AY5+AY7+AY9)</f>
        <v>0</v>
      </c>
      <c r="AZ4" s="82">
        <f t="shared" ref="AZ4:BB4" si="47">AZ5+AZ7+AZ9</f>
        <v>0</v>
      </c>
      <c r="BA4" s="82">
        <f t="shared" si="47"/>
        <v>0</v>
      </c>
      <c r="BB4" s="82">
        <f t="shared" si="47"/>
        <v>0</v>
      </c>
      <c r="BC4" s="82">
        <f t="shared" ref="BC4" si="48">(BC5+BC7+BC9)</f>
        <v>0</v>
      </c>
      <c r="BD4" s="82">
        <f t="shared" ref="BD4" si="49">BD5+BD7+BD9</f>
        <v>0</v>
      </c>
      <c r="BE4" s="82">
        <f t="shared" ref="BE4" si="50">(BE5+BE7+BE9)</f>
        <v>0</v>
      </c>
      <c r="BF4" s="82">
        <f t="shared" ref="BF4" si="51">BF5+BF7+BF9</f>
        <v>0</v>
      </c>
      <c r="BG4" s="82">
        <f t="shared" ref="BG4" si="52">(BG5+BG7+BG9)</f>
        <v>0</v>
      </c>
      <c r="BH4" s="82">
        <f t="shared" ref="BH4" si="53">BH5+BH7+BH9</f>
        <v>0</v>
      </c>
      <c r="BI4" s="82">
        <f t="shared" ref="BI4" si="54">(BI5+BI7+BI9)</f>
        <v>0</v>
      </c>
      <c r="BJ4" s="82">
        <f t="shared" ref="BJ4" si="55">BJ5+BJ7+BJ9</f>
        <v>0</v>
      </c>
      <c r="BK4" s="82">
        <f t="shared" ref="BK4" si="56">(BK5+BK7+BK9)</f>
        <v>0</v>
      </c>
      <c r="BL4" s="82">
        <f t="shared" ref="BL4" si="57">BL5+BL7+BL9</f>
        <v>0</v>
      </c>
      <c r="BM4" s="82">
        <f t="shared" ref="BM4" si="58">(BM5+BM7+BM9)</f>
        <v>0</v>
      </c>
      <c r="BN4" s="82">
        <f t="shared" ref="BN4" si="59">BN5+BN7+BN9</f>
        <v>0</v>
      </c>
      <c r="BO4" s="82">
        <f t="shared" ref="BO4" si="60">(BO5+BO7+BO9)</f>
        <v>0</v>
      </c>
      <c r="BP4" s="82">
        <f t="shared" ref="BP4" si="61">BP5+BP7+BP9</f>
        <v>0</v>
      </c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</row>
    <row r="5" spans="1:106" x14ac:dyDescent="0.25">
      <c r="B5" s="151" t="s">
        <v>63</v>
      </c>
      <c r="C5" s="86">
        <f t="shared" ref="C5:D10" si="62">SUM(E5,G5,I5,K5,M5,O5,Q5,S5,U5,W5,Y5,AA5,AC5,AE5,AG5,AI5,AK5,AM5,AO5,AQ5,AS5,AU5,AW5,AY5,BA5,BC5,BE5,BG5,BI5,BK5,BM5,BO5,BQ5,BS5,BU5,BW5,BY5,CA5,CC5,CE5,CG5,CI5,CK5,CM5,CO5,CQ5,CS5,CU5,CW5,CY5,DA5)</f>
        <v>0</v>
      </c>
      <c r="D5" s="87">
        <f t="shared" si="62"/>
        <v>0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</row>
    <row r="6" spans="1:106" x14ac:dyDescent="0.25">
      <c r="B6" s="151" t="s">
        <v>51</v>
      </c>
      <c r="C6" s="86">
        <f t="shared" si="62"/>
        <v>0</v>
      </c>
      <c r="D6" s="87">
        <f t="shared" si="62"/>
        <v>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</row>
    <row r="7" spans="1:106" x14ac:dyDescent="0.25">
      <c r="A7" s="157"/>
      <c r="B7" s="151" t="s">
        <v>62</v>
      </c>
      <c r="C7" s="86">
        <f t="shared" si="62"/>
        <v>0</v>
      </c>
      <c r="D7" s="87">
        <f t="shared" si="62"/>
        <v>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</row>
    <row r="8" spans="1:106" x14ac:dyDescent="0.25">
      <c r="A8" s="158"/>
      <c r="B8" s="151" t="s">
        <v>51</v>
      </c>
      <c r="C8" s="86">
        <f t="shared" si="62"/>
        <v>0</v>
      </c>
      <c r="D8" s="87">
        <f t="shared" si="62"/>
        <v>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</row>
    <row r="9" spans="1:106" x14ac:dyDescent="0.25">
      <c r="B9" s="151" t="s">
        <v>64</v>
      </c>
      <c r="C9" s="86">
        <f t="shared" si="62"/>
        <v>0</v>
      </c>
      <c r="D9" s="87">
        <f t="shared" si="62"/>
        <v>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</row>
    <row r="10" spans="1:106" x14ac:dyDescent="0.25">
      <c r="B10" s="151" t="s">
        <v>51</v>
      </c>
      <c r="C10" s="86">
        <f t="shared" si="62"/>
        <v>0</v>
      </c>
      <c r="D10" s="87">
        <f t="shared" si="62"/>
        <v>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</row>
    <row r="11" spans="1:106" x14ac:dyDescent="0.25">
      <c r="A11" s="159"/>
      <c r="B11" s="162" t="s">
        <v>81</v>
      </c>
      <c r="C11" s="85">
        <f>C12+C13+C14</f>
        <v>0</v>
      </c>
      <c r="D11" s="85">
        <f t="shared" ref="D11" si="63">D12+D13+D14</f>
        <v>0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</row>
    <row r="12" spans="1:106" x14ac:dyDescent="0.25">
      <c r="A12" s="159"/>
      <c r="B12" s="163" t="s">
        <v>124</v>
      </c>
      <c r="C12" s="86">
        <f t="shared" ref="C12:D14" si="64">SUM(E12,G12,I12,K12,M12,O12,Q12,S12,U12,W12,Y12,AA12,AC12,AE12,AG12,AI12,AK12,AM12,AO12,AQ12,AS12,AU12,AW12,AY12,BA12,BC12,BE12,BG12,BI12,BK12,BM12,BO12,BQ12,BS12,BU12,BW12,BY12,CA12,CC12,CE12,CG12,CI12,CK12,CM12,CO12,CQ12,CS12,CU12,CW12,CY12,DA12)</f>
        <v>0</v>
      </c>
      <c r="D12" s="87">
        <f t="shared" si="64"/>
        <v>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</row>
    <row r="13" spans="1:106" x14ac:dyDescent="0.25">
      <c r="A13" s="159"/>
      <c r="B13" s="163" t="s">
        <v>125</v>
      </c>
      <c r="C13" s="86">
        <f t="shared" si="64"/>
        <v>0</v>
      </c>
      <c r="D13" s="87">
        <f t="shared" si="64"/>
        <v>0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</row>
    <row r="14" spans="1:106" x14ac:dyDescent="0.25">
      <c r="A14" s="155"/>
      <c r="B14" s="163" t="s">
        <v>126</v>
      </c>
      <c r="C14" s="86">
        <f t="shared" si="64"/>
        <v>0</v>
      </c>
      <c r="D14" s="87">
        <f t="shared" si="64"/>
        <v>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</row>
    <row r="15" spans="1:106" x14ac:dyDescent="0.25">
      <c r="B15" s="162" t="s">
        <v>24</v>
      </c>
      <c r="C15" s="88">
        <f>C16+C17</f>
        <v>0</v>
      </c>
      <c r="D15" s="88">
        <f t="shared" ref="D15" si="65">D16+D17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</row>
    <row r="16" spans="1:106" x14ac:dyDescent="0.25">
      <c r="B16" s="151" t="s">
        <v>25</v>
      </c>
      <c r="C16" s="86">
        <f>SUM(E16,G16,I16,K16,M16,O16,Q16,S16,U16,W16,Y16,AA16,AC16,AE16,AG16,AI16,AK16,AM16,AO16,AQ16,AS16,AU16,AW16,AY16,BA16,BC16,BE16,BG16,BI16,BK16,BM16,BO16,BQ16,BS16,BU16,BW16,BY16,CA16,CC16,CE16,CG16,CI16,CK16,CM16,CO16,CQ16,CS16,CU16,CW16,CY16,DA16)</f>
        <v>0</v>
      </c>
      <c r="D16" s="87">
        <f>SUM(F16,H16,J16,L16,N16,P16,R16,T16,V16,X16,Z16,AB16,AD16,AF16,AH16,AJ16,AL16,AN16,AP16,AR16,AT16,AV16,AX16,AZ16,BB16,BD16,BF16,BH16,BJ16,BL16,BN16,BP16,BR16,BT16,BV16,BX16,BZ16,CB16,CD16,CF16,CH16,CJ16,CL16,CN16,CP16,CR16,CT16,CV16,CX16,CZ16,DB16)</f>
        <v>0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</row>
    <row r="17" spans="1:106" x14ac:dyDescent="0.25">
      <c r="A17" s="155"/>
      <c r="B17" s="151" t="s">
        <v>26</v>
      </c>
      <c r="C17" s="86">
        <f>SUM(E17,G17,I17,K17,M17,O17,Q17,S17,U17,W17,Y17,AA17,AC17,AE17,AG17,AI17,AK17,AM17,AO17,AQ17,AS17,AU17,AW17,AY17,BA17,BC17,BE17,BG17,BI17,BK17,BM17,BO17,BQ17,BS17,BU17,BW17,BY17,CA17,CC17,CE17,CG17,CI17,CK17,CM17,CO17,CQ17,CS17,CU17,CW17,CY17,DA17)</f>
        <v>0</v>
      </c>
      <c r="D17" s="87">
        <f>SUM(F17,H17,J17,L17,N17,P17,R17,T17,V17,X17,Z17,AB17,AD17,AF17,AH17,AJ17,AL17,AN17,AP17,AR17,AT17,AV17,AX17,AZ17,BB17,BD17,BF17,BH17,BJ17,BL17,BN17,BP17,BR17,BT17,BV17,BX17,BZ17,CB17,CD17,CF17,CH17,CJ17,CL17,CN17,CP17,CR17,CT17,CV17,CX17,CZ17,DB17)</f>
        <v>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</row>
    <row r="18" spans="1:106" x14ac:dyDescent="0.25">
      <c r="B18" s="162" t="s">
        <v>27</v>
      </c>
      <c r="C18" s="88">
        <f>C19+C20</f>
        <v>0</v>
      </c>
      <c r="D18" s="88">
        <f t="shared" ref="D18" si="66">D19+D20</f>
        <v>0</v>
      </c>
      <c r="E18" s="88"/>
      <c r="F18" s="89"/>
      <c r="G18" s="88"/>
      <c r="H18" s="89"/>
      <c r="I18" s="88"/>
      <c r="J18" s="89"/>
      <c r="K18" s="88"/>
      <c r="L18" s="89"/>
      <c r="M18" s="88"/>
      <c r="N18" s="89"/>
      <c r="O18" s="88"/>
      <c r="P18" s="89"/>
      <c r="Q18" s="88"/>
      <c r="R18" s="89"/>
      <c r="S18" s="88"/>
      <c r="T18" s="89"/>
      <c r="U18" s="88"/>
      <c r="V18" s="89"/>
      <c r="W18" s="88"/>
      <c r="X18" s="89"/>
      <c r="Y18" s="88"/>
      <c r="Z18" s="89"/>
      <c r="AA18" s="88"/>
      <c r="AB18" s="89"/>
      <c r="AC18" s="88"/>
      <c r="AD18" s="89"/>
      <c r="AE18" s="88"/>
      <c r="AF18" s="89"/>
      <c r="AG18" s="88"/>
      <c r="AH18" s="89"/>
      <c r="AI18" s="88"/>
      <c r="AJ18" s="89"/>
      <c r="AK18" s="88"/>
      <c r="AL18" s="89"/>
      <c r="AM18" s="88"/>
      <c r="AN18" s="89"/>
      <c r="AO18" s="88"/>
      <c r="AP18" s="89"/>
      <c r="AQ18" s="88"/>
      <c r="AR18" s="89"/>
      <c r="AS18" s="88"/>
      <c r="AT18" s="89"/>
      <c r="AU18" s="88"/>
      <c r="AV18" s="89"/>
      <c r="AW18" s="88"/>
      <c r="AX18" s="89"/>
      <c r="AY18" s="88"/>
      <c r="AZ18" s="89"/>
      <c r="BA18" s="88"/>
      <c r="BB18" s="89"/>
      <c r="BC18" s="88"/>
      <c r="BD18" s="89"/>
      <c r="BE18" s="88"/>
      <c r="BF18" s="89"/>
      <c r="BG18" s="88"/>
      <c r="BH18" s="89"/>
      <c r="BI18" s="88"/>
      <c r="BJ18" s="89"/>
      <c r="BK18" s="88"/>
      <c r="BL18" s="89"/>
      <c r="BM18" s="88"/>
      <c r="BN18" s="89"/>
      <c r="BO18" s="88"/>
      <c r="BP18" s="89"/>
      <c r="BQ18" s="88"/>
      <c r="BR18" s="89"/>
      <c r="BS18" s="88"/>
      <c r="BT18" s="89"/>
      <c r="BU18" s="88"/>
      <c r="BV18" s="89"/>
      <c r="BW18" s="88"/>
      <c r="BX18" s="89"/>
      <c r="BY18" s="88"/>
      <c r="BZ18" s="89"/>
      <c r="CA18" s="88"/>
      <c r="CB18" s="89"/>
      <c r="CC18" s="88"/>
      <c r="CD18" s="89"/>
      <c r="CE18" s="88"/>
      <c r="CF18" s="89"/>
      <c r="CG18" s="88"/>
      <c r="CH18" s="89"/>
      <c r="CI18" s="88"/>
      <c r="CJ18" s="89"/>
      <c r="CK18" s="88"/>
      <c r="CL18" s="89"/>
      <c r="CM18" s="88"/>
      <c r="CN18" s="89"/>
      <c r="CO18" s="88"/>
      <c r="CP18" s="89"/>
      <c r="CQ18" s="88"/>
      <c r="CR18" s="89"/>
      <c r="CS18" s="88"/>
      <c r="CT18" s="89"/>
      <c r="CU18" s="88"/>
      <c r="CV18" s="89"/>
      <c r="CW18" s="88"/>
      <c r="CX18" s="89"/>
      <c r="CY18" s="88"/>
      <c r="CZ18" s="89"/>
      <c r="DA18" s="88"/>
      <c r="DB18" s="89"/>
    </row>
    <row r="19" spans="1:106" x14ac:dyDescent="0.25">
      <c r="B19" s="151" t="s">
        <v>25</v>
      </c>
      <c r="C19" s="86">
        <f>SUM(E19,G19,I19,K19,M19,O19,Q19,S19,U19,W19,Y19,AA19,AC19,AE19,AG19,AI19,AK19,AM19,AO19,AQ19,AS19,AU19,AW19,AY19,BA19,BC19,BE19,BG19,BI19,BK19,BM19,BO19,BQ19,BS19,BU19,BW19,BY19,CA19,CC19,CE19,CG19,CI19,CK19,CM19,CO19,CQ19,CS19,CU19,CW19,CY19,DA19)</f>
        <v>0</v>
      </c>
      <c r="D19" s="87">
        <f>SUM(F19,H19,J19,L19,N19,P19,R19,T19,V19,X19,Z19,AB19,AD19,AF19,AH19,AJ19,AL19,AN19,AP19,AR19,AT19,AV19,AX19,AZ19,BB19,BD19,BF19,BH19,BJ19,BL19,BN19,BP19,BR19,BT19,BV19,BX19,BZ19,CB19,CD19,CF19,CH19,CJ19,CL19,CN19,CP19,CR19,CT19,CV19,CX19,CZ19,DB19)</f>
        <v>0</v>
      </c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119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</row>
    <row r="20" spans="1:106" x14ac:dyDescent="0.25">
      <c r="A20" s="155"/>
      <c r="B20" s="151" t="s">
        <v>26</v>
      </c>
      <c r="C20" s="86">
        <f>SUM(E20,G20,I20,K20,M20,O20,Q20,S20,U20,W20,Y20,AA20,AC20,AE20,AG20,AI20,AK20,AM20,AO20,AQ20,AS20,AU20,AW20,AY20,BA20,BC20,BE20,BG20,BI20,BK20,BM20,BO20,BQ20,BS20,BU20,BW20,BY20,CA20,CC20,CE20,CG20,CI20,CK20,CM20,CO20,CQ20,CS20,CU20,CW20,CY20,DA20)</f>
        <v>0</v>
      </c>
      <c r="D20" s="87">
        <f>SUM(F20,H20,J20,L20,N20,P20,R20,T20,V20,X20,Z20,AB20,AD20,AF20,AH20,AJ20,AL20,AN20,AP20,AR20,AT20,AV20,AX20,AZ20,BB20,BD20,BF20,BH20,BJ20,BL20,BN20,BP20,BR20,BT20,BV20,BX20,BZ20,CB20,CD20,CF20,CH20,CJ20,CL20,CN20,CP20,CR20,CT20,CV20,CX20,CZ20,DB20)</f>
        <v>0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</row>
    <row r="21" spans="1:106" x14ac:dyDescent="0.25">
      <c r="B21" s="162" t="s">
        <v>28</v>
      </c>
      <c r="C21" s="88">
        <f>C22+C23</f>
        <v>0</v>
      </c>
      <c r="D21" s="88">
        <f>D22+D23</f>
        <v>0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</row>
    <row r="22" spans="1:106" x14ac:dyDescent="0.25">
      <c r="B22" s="151" t="s">
        <v>29</v>
      </c>
      <c r="C22" s="86">
        <f>SUM(E22,G22,I22,K22,M22,O22,Q22,S22,U22,W22,Y22,AA22,AC22,AE22,AG22,AI22,AK22,AM22,AO22,AQ22,AS22,AU22,AW22,AY22,BA22,BC22,BE22,BG22,BI22,BK22,BM22,BO22,BQ22,BS22,BU22,BW22,BY22,CA22,CC22,CE22,CG22,CI22,CK22,CM22,CO22,CQ22,CS22,CU22,CW22,CY22,DA22)</f>
        <v>0</v>
      </c>
      <c r="D22" s="87">
        <f>SUM(F22,H22,J22,L22,N22,P22,R22,T22,V22,X22,Z22,AB22,AD22,AF22,AH22,AJ22,AL22,AN22,AP22,AR22,AT22,AV22,AX22,AZ22,BB22,BD22,BF22,BH22,BJ22,BL22,BN22,BP22,BR22,BT22,BV22,BX22,BZ22,CB22,CD22,CF22,CH22,CJ22,CL22,CN22,CP22,CR22,CT22,CV22,CX22,CZ22,DB22)</f>
        <v>0</v>
      </c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</row>
    <row r="23" spans="1:106" x14ac:dyDescent="0.25">
      <c r="A23" s="155"/>
      <c r="B23" s="151" t="s">
        <v>30</v>
      </c>
      <c r="C23" s="86">
        <f>SUM(E23,G23,I23,K23,M23,O23,Q23,S23,U23,W23,Y23,AA23,AC23,AE23,AG23,AI23,AK23,AM23,AO23,AQ23,AS23,AU23,AW23,AY23,BA23,BC23,BE23,BG23,BI23,BK23,BM23,BO23,BQ23,BS23,BU23,BW23,BY23,CA23,CC23,CE23,CG23,CI23,CK23,CM23,CO23,CQ23,CS23,CU23,CW23,CY23,DA23)</f>
        <v>0</v>
      </c>
      <c r="D23" s="87">
        <f>SUM(F23,H23,J23,L23,N23,P23,R23,T23,V23,X23,Z23,AB23,AD23,AF23,AH23,AJ23,AL23,AN23,AP23,AR23,AT23,AV23,AX23,AZ23,BB23,BD23,BF23,BH23,BJ23,BL23,BN23,BP23,BR23,BT23,BV23,BX23,BZ23,CB23,CD23,CF23,CH23,CJ23,CL23,CN23,CP23,CR23,CT23,CV23,CX23,CZ23,DB23)</f>
        <v>0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</row>
    <row r="24" spans="1:106" x14ac:dyDescent="0.25">
      <c r="B24" s="161" t="s">
        <v>86</v>
      </c>
      <c r="C24" s="88">
        <f>C25+C26</f>
        <v>0</v>
      </c>
      <c r="D24" s="88">
        <f t="shared" ref="D24" si="67">D25+D26</f>
        <v>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</row>
    <row r="25" spans="1:106" x14ac:dyDescent="0.25">
      <c r="B25" s="151" t="s">
        <v>31</v>
      </c>
      <c r="C25" s="86">
        <f>SUM(E25,G25,I25,K25,M25,O25,Q25,S25,U25,W25,Y25,AA25,AC25,AE25,AG25,AI25,AK25,AM25,AO25,AQ25,AS25,AU25,AW25,AY25,BA25,BC25,BE25,BG25,BI25,BK25,BM25,BO25,BQ25,BS25,BU25,BW25,BY25,CA25,CC25,CE25,CG25,CI25,CK25,CM25,CO25,CQ25,CS25,CU25,CW25,CY25,DA25)</f>
        <v>0</v>
      </c>
      <c r="D25" s="87">
        <f>SUM(F25,H25,J25,L25,N25,P25,R25,T25,V25,X25,Z25,AB25,AD25,AF25,AH25,AJ25,AL25,AN25,AP25,AR25,AT25,AV25,AX25,AZ25,BB25,BD25,BF25,BH25,BJ25,BL25,BN25,BP25,BR25,BT25,BV25,BX25,BZ25,CB25,CD25,CF25,CH25,CJ25,CL25,CN25,CP25,CR25,CT25,CV25,CX25,CZ25,DB25)</f>
        <v>0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</row>
    <row r="26" spans="1:106" x14ac:dyDescent="0.25">
      <c r="A26" s="155"/>
      <c r="B26" s="151" t="s">
        <v>32</v>
      </c>
      <c r="C26" s="86">
        <f>SUM(E26,G26,I26,K26,M26,O26,Q26,S26,U26,W26,Y26,AA26,AC26,AE26,AG26,AI26,AK26,AM26,AO26,AQ26,AS26,AU26,AW26,AY26,BA26,BC26,BE26,BG26,BI26,BK26,BM26,BO26,BQ26,BS26,BU26,BW26,BY26,CA26,CC26,CE26,CG26,CI26,CK26,CM26,CO26,CQ26,CS26,CU26,CW26,CY26,DA26)</f>
        <v>0</v>
      </c>
      <c r="D26" s="87">
        <f>SUM(F26,H26,J26,L26,N26,P26,R26,T26,V26,X26,Z26,AB26,AD26,AF26,AH26,AJ26,AL26,AN26,AP26,AR26,AT26,AV26,AX26,AZ26,BB26,BD26,BF26,BH26,BJ26,BL26,BN26,BP26,BR26,BT26,BV26,BX26,BZ26,CB26,CD26,CF26,CH26,CJ26,CL26,CN26,CP26,CR26,CT26,CV26,CX26,CZ26,DB26)</f>
        <v>0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</row>
    <row r="27" spans="1:106" x14ac:dyDescent="0.25">
      <c r="A27" s="155"/>
      <c r="B27" s="161" t="s">
        <v>33</v>
      </c>
      <c r="C27" s="88">
        <f>C28+C29</f>
        <v>0</v>
      </c>
      <c r="D27" s="88">
        <f t="shared" ref="D27" si="68">D28+D29</f>
        <v>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</row>
    <row r="28" spans="1:106" x14ac:dyDescent="0.25">
      <c r="A28" s="155"/>
      <c r="B28" s="151" t="s">
        <v>34</v>
      </c>
      <c r="C28" s="86">
        <f>SUM(E28,G28,I28,K28,M28,O28,Q28,S28,U28,W28,Y28,AA28,AC28,AE28,AG28,AI28,AK28,AM28,AO28,AQ28,AS28,AU28,AW28,AY28,BA28,BC28,BE28,BG28,BI28,BK28,BM28,BO28,BQ28,BS28,BU28,BW28,BY28,CA28,CC28,CE28,CG28,CI28,CK28,CM28,CO28,CQ28,CS28,CU28,CW28,CY28,DA28)</f>
        <v>0</v>
      </c>
      <c r="D28" s="87">
        <f>SUM(F28,H28,J28,L28,N28,P28,R28,T28,V28,X28,Z28,AB28,AD28,AF28,AH28,AJ28,AL28,AN28,AP28,AR28,AT28,AV28,AX28,AZ28,BB28,BD28,BF28,BH28,BJ28,BL28,BN28,BP28,BR28,BT28,BV28,BX28,BZ28,CB28,CD28,CF28,CH28,CJ28,CL28,CN28,CP28,CR28,CT28,CV28,CX28,CZ28,DB28)</f>
        <v>0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</row>
    <row r="29" spans="1:106" x14ac:dyDescent="0.25">
      <c r="A29" s="155"/>
      <c r="B29" s="151" t="s">
        <v>35</v>
      </c>
      <c r="C29" s="86">
        <f>SUM(E29,G29,I29,K29,M29,O29,Q29,S29,U29,W29,Y29,AA29,AC29,AE29,AG29,AI29,AK29,AM29,AO29,AQ29,AS29,AU29,AW29,AY29,BA29,BC29,BE29,BG29,BI29,BK29,BM29,BO29,BQ29,BS29,BU29,BW29,BY29,CA29,CC29,CE29,CG29,CI29,CK29,CM29,CO29,CQ29,CS29,CU29,CW29,CY29,DA29)</f>
        <v>0</v>
      </c>
      <c r="D29" s="87">
        <f>SUM(F29,H29,J29,L29,N29,P29,R29,T29,V29,X29,Z29,AB29,AD29,AF29,AH29,AJ29,AL29,AN29,AP29,AR29,AT29,AV29,AX29,AZ29,BB29,BD29,BF29,BH29,BJ29,BL29,BN29,BP29,BR29,BT29,BV29,BX29,BZ29,CB29,CD29,CF29,CH29,CJ29,CL29,CN29,CP29,CR29,CT29,CV29,CX29,CZ29,DB29)</f>
        <v>0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</row>
    <row r="30" spans="1:106" x14ac:dyDescent="0.25">
      <c r="A30" s="155"/>
      <c r="B30" s="161" t="s">
        <v>36</v>
      </c>
      <c r="C30" s="91" t="e">
        <f>C27/((C15+C18+C21)/2)</f>
        <v>#DIV/0!</v>
      </c>
      <c r="D30" s="91" t="e">
        <f t="shared" ref="C30:D32" si="69">D27/((D15+D18+D21)/2)</f>
        <v>#DIV/0!</v>
      </c>
      <c r="E30" s="91"/>
      <c r="F30" s="91"/>
      <c r="G30" s="90"/>
      <c r="H30" s="91"/>
      <c r="I30" s="90"/>
      <c r="J30" s="91"/>
      <c r="K30" s="90"/>
      <c r="L30" s="91"/>
      <c r="M30" s="90"/>
      <c r="N30" s="91"/>
      <c r="O30" s="91"/>
      <c r="P30" s="91"/>
      <c r="Q30" s="90"/>
      <c r="R30" s="91"/>
      <c r="S30" s="90"/>
      <c r="T30" s="91"/>
      <c r="U30" s="90"/>
      <c r="V30" s="91"/>
      <c r="W30" s="90"/>
      <c r="X30" s="91"/>
      <c r="Y30" s="90"/>
      <c r="Z30" s="91"/>
      <c r="AA30" s="90"/>
      <c r="AB30" s="91"/>
      <c r="AC30" s="90"/>
      <c r="AD30" s="91"/>
      <c r="AE30" s="90"/>
      <c r="AF30" s="91"/>
      <c r="AG30" s="90"/>
      <c r="AH30" s="91"/>
      <c r="AI30" s="90"/>
      <c r="AJ30" s="91"/>
      <c r="AK30" s="90"/>
      <c r="AL30" s="91"/>
      <c r="AM30" s="90"/>
      <c r="AN30" s="91"/>
      <c r="AO30" s="90"/>
      <c r="AP30" s="91"/>
      <c r="AQ30" s="90"/>
      <c r="AR30" s="91"/>
      <c r="AS30" s="90"/>
      <c r="AT30" s="91"/>
      <c r="AU30" s="90"/>
      <c r="AV30" s="91"/>
      <c r="AW30" s="90"/>
      <c r="AX30" s="91"/>
      <c r="AY30" s="90"/>
      <c r="AZ30" s="91"/>
      <c r="BA30" s="90"/>
      <c r="BB30" s="91"/>
      <c r="BC30" s="90"/>
      <c r="BD30" s="91"/>
      <c r="BE30" s="90"/>
      <c r="BF30" s="91"/>
      <c r="BG30" s="90"/>
      <c r="BH30" s="91"/>
      <c r="BI30" s="90"/>
      <c r="BJ30" s="91"/>
      <c r="BK30" s="90"/>
      <c r="BL30" s="91"/>
      <c r="BM30" s="90"/>
      <c r="BN30" s="91"/>
      <c r="BO30" s="90"/>
      <c r="BP30" s="91"/>
      <c r="BQ30" s="90"/>
      <c r="BR30" s="91"/>
      <c r="BS30" s="90"/>
      <c r="BT30" s="91"/>
      <c r="BU30" s="90"/>
      <c r="BV30" s="91"/>
      <c r="BW30" s="90"/>
      <c r="BX30" s="91"/>
      <c r="BY30" s="90"/>
      <c r="BZ30" s="91"/>
      <c r="CA30" s="90"/>
      <c r="CB30" s="91"/>
      <c r="CC30" s="90"/>
      <c r="CD30" s="91"/>
      <c r="CE30" s="90"/>
      <c r="CF30" s="91"/>
      <c r="CG30" s="90"/>
      <c r="CH30" s="91"/>
      <c r="CI30" s="90"/>
      <c r="CJ30" s="91"/>
      <c r="CK30" s="90"/>
      <c r="CL30" s="91"/>
      <c r="CM30" s="90"/>
      <c r="CN30" s="91"/>
      <c r="CO30" s="90"/>
      <c r="CP30" s="91"/>
      <c r="CQ30" s="90"/>
      <c r="CR30" s="91"/>
      <c r="CS30" s="90"/>
      <c r="CT30" s="91"/>
      <c r="CU30" s="90"/>
      <c r="CV30" s="91"/>
      <c r="CW30" s="90"/>
      <c r="CX30" s="91"/>
      <c r="CY30" s="90"/>
      <c r="CZ30" s="91"/>
      <c r="DA30" s="90"/>
      <c r="DB30" s="91"/>
    </row>
    <row r="31" spans="1:106" x14ac:dyDescent="0.25">
      <c r="A31" s="155"/>
      <c r="B31" s="151" t="s">
        <v>25</v>
      </c>
      <c r="C31" s="92" t="e">
        <f>C28/((C16+C19+C22)/2)</f>
        <v>#DIV/0!</v>
      </c>
      <c r="D31" s="92" t="e">
        <f t="shared" si="69"/>
        <v>#DIV/0!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</row>
    <row r="32" spans="1:106" x14ac:dyDescent="0.25">
      <c r="A32" s="155"/>
      <c r="B32" s="151" t="s">
        <v>26</v>
      </c>
      <c r="C32" s="92" t="e">
        <f t="shared" si="69"/>
        <v>#DIV/0!</v>
      </c>
      <c r="D32" s="93" t="e">
        <f t="shared" ref="D32" si="70">D26/D11</f>
        <v>#DIV/0!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</row>
    <row r="33" spans="1:106" x14ac:dyDescent="0.25">
      <c r="A33" s="155"/>
      <c r="B33" s="161" t="s">
        <v>37</v>
      </c>
      <c r="C33" s="93" t="e">
        <f>C27/C11</f>
        <v>#DIV/0!</v>
      </c>
      <c r="D33" s="93" t="e">
        <f t="shared" ref="D33" si="71">D27/D11</f>
        <v>#DIV/0!</v>
      </c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</row>
    <row r="34" spans="1:106" x14ac:dyDescent="0.25">
      <c r="A34" s="155"/>
      <c r="B34" s="151" t="s">
        <v>38</v>
      </c>
      <c r="C34" s="94" t="e">
        <f>C28/(C13+C12)</f>
        <v>#DIV/0!</v>
      </c>
      <c r="D34" s="94" t="e">
        <f>D28/(D13+D12)</f>
        <v>#DIV/0!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94"/>
      <c r="CS34" s="94"/>
      <c r="CT34" s="94"/>
      <c r="CU34" s="94"/>
      <c r="CV34" s="94"/>
      <c r="CW34" s="94"/>
      <c r="CX34" s="94"/>
      <c r="CY34" s="94"/>
      <c r="CZ34" s="94"/>
      <c r="DA34" s="94"/>
      <c r="DB34" s="94"/>
    </row>
    <row r="35" spans="1:106" x14ac:dyDescent="0.25">
      <c r="A35" s="155"/>
      <c r="B35" s="151" t="s">
        <v>39</v>
      </c>
      <c r="C35" s="92" t="e">
        <f>C29/C14</f>
        <v>#DIV/0!</v>
      </c>
      <c r="D35" s="92" t="e">
        <f t="shared" ref="D35" si="72">D29/D14</f>
        <v>#DIV/0!</v>
      </c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</row>
    <row r="36" spans="1:106" x14ac:dyDescent="0.25">
      <c r="A36" s="155"/>
      <c r="B36" s="161" t="s">
        <v>40</v>
      </c>
      <c r="C36" s="93" t="e">
        <f>((C15+C18+C21)/2)/C11</f>
        <v>#DIV/0!</v>
      </c>
      <c r="D36" s="93" t="e">
        <f t="shared" ref="D36" si="73">((D15+D18+D21)/2)/D11</f>
        <v>#DIV/0!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</row>
    <row r="37" spans="1:106" x14ac:dyDescent="0.25">
      <c r="A37" s="155"/>
      <c r="B37" s="161" t="s">
        <v>41</v>
      </c>
      <c r="C37" s="95" t="e">
        <f>C15*1000/'Инф служба '!C5</f>
        <v>#DIV/0!</v>
      </c>
      <c r="D37" s="95" t="e">
        <f>D15*1000/'Инф служба '!D5</f>
        <v>#DIV/0!</v>
      </c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</row>
    <row r="38" spans="1:106" x14ac:dyDescent="0.25">
      <c r="A38" s="155"/>
      <c r="B38" s="151" t="s">
        <v>42</v>
      </c>
      <c r="C38" s="92" t="e">
        <f>C16*1000/'Инф служба '!C6</f>
        <v>#DIV/0!</v>
      </c>
      <c r="D38" s="92" t="e">
        <f>D16*1000/'Инф служба '!D6</f>
        <v>#DIV/0!</v>
      </c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</row>
    <row r="39" spans="1:106" x14ac:dyDescent="0.25">
      <c r="A39" s="155"/>
      <c r="B39" s="151" t="s">
        <v>43</v>
      </c>
      <c r="C39" s="95" t="e">
        <f>C17*1000/'Инф служба '!C7</f>
        <v>#DIV/0!</v>
      </c>
      <c r="D39" s="95" t="e">
        <f>D17*1000/'Инф служба '!D7</f>
        <v>#DIV/0!</v>
      </c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</row>
    <row r="40" spans="1:106" x14ac:dyDescent="0.25">
      <c r="A40" s="155"/>
      <c r="B40" s="161" t="s">
        <v>44</v>
      </c>
      <c r="C40" s="95" t="e">
        <f>C4*10000/'Инф служба '!C5</f>
        <v>#DIV/0!</v>
      </c>
      <c r="D40" s="95" t="e">
        <f>D4*10000/'Инф служба '!D5</f>
        <v>#DIV/0!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</row>
    <row r="41" spans="1:106" x14ac:dyDescent="0.25">
      <c r="A41" s="155"/>
      <c r="B41" s="151" t="s">
        <v>25</v>
      </c>
      <c r="C41" s="92" t="e">
        <f>C5*10000/'Инф служба '!C6</f>
        <v>#DIV/0!</v>
      </c>
      <c r="D41" s="92" t="e">
        <f>D5*10000/'Инф служба '!D6</f>
        <v>#DIV/0!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</row>
    <row r="42" spans="1:106" x14ac:dyDescent="0.25">
      <c r="A42" s="155"/>
      <c r="B42" s="151" t="s">
        <v>45</v>
      </c>
      <c r="C42" s="92" t="e">
        <f>C7*10000/'Инф служба '!C7</f>
        <v>#DIV/0!</v>
      </c>
      <c r="D42" s="92" t="e">
        <f>D9*10000/'Инф служба '!D5</f>
        <v>#DIV/0!</v>
      </c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</row>
    <row r="43" spans="1:106" x14ac:dyDescent="0.25">
      <c r="A43" s="155"/>
      <c r="B43" s="163" t="s">
        <v>82</v>
      </c>
      <c r="C43" s="92" t="e">
        <f>C9*10000/'Инф служба '!C5</f>
        <v>#DIV/0!</v>
      </c>
      <c r="D43" s="92" t="e">
        <f>D9*10000/'Инф служба '!D5</f>
        <v>#DIV/0!</v>
      </c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</row>
    <row r="44" spans="1:106" x14ac:dyDescent="0.25">
      <c r="A44" s="155"/>
      <c r="B44" s="161" t="s">
        <v>46</v>
      </c>
      <c r="C44" s="95" t="e">
        <f>(PRODUCT(100,C21))/(SUM(C15,C21,C18)/2)</f>
        <v>#DIV/0!</v>
      </c>
      <c r="D44" s="95" t="e">
        <f t="shared" ref="D44" si="74">(PRODUCT(100,D21))/(SUM(D15,D21,D18)/2)</f>
        <v>#DIV/0!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</row>
    <row r="45" spans="1:106" x14ac:dyDescent="0.25">
      <c r="A45" s="155"/>
      <c r="B45" s="151" t="s">
        <v>25</v>
      </c>
      <c r="C45" s="95" t="e">
        <f t="shared" ref="C45:D46" si="75">(PRODUCT(100,C22))/(SUM(C16,C22,C19)/2)</f>
        <v>#DIV/0!</v>
      </c>
      <c r="D45" s="95" t="e">
        <f t="shared" si="75"/>
        <v>#DIV/0!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</row>
    <row r="46" spans="1:106" x14ac:dyDescent="0.25">
      <c r="B46" s="151" t="s">
        <v>45</v>
      </c>
      <c r="C46" s="95" t="e">
        <f t="shared" si="75"/>
        <v>#DIV/0!</v>
      </c>
      <c r="D46" s="95" t="e">
        <f t="shared" ref="D46" si="76">(PRODUCT(100,D23))/(SUM(D17,D23,D20)/2)</f>
        <v>#DIV/0!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</row>
    <row r="47" spans="1:106" x14ac:dyDescent="0.25">
      <c r="B47" s="161" t="s">
        <v>47</v>
      </c>
      <c r="C47" s="95" t="e">
        <f>(PRODUCT(100,C24))/(SUM(C24,C18))</f>
        <v>#DIV/0!</v>
      </c>
      <c r="D47" s="95" t="e">
        <f t="shared" ref="D47" si="77">(PRODUCT(100,D24))/(SUM(D24,D18))</f>
        <v>#DIV/0!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</row>
    <row r="48" spans="1:106" x14ac:dyDescent="0.25">
      <c r="A48" s="160"/>
      <c r="B48" s="151" t="s">
        <v>25</v>
      </c>
      <c r="C48" s="95" t="e">
        <f>(PRODUCT(100,C25))/(SUM(C25,C19))</f>
        <v>#DIV/0!</v>
      </c>
      <c r="D48" s="95" t="e">
        <f t="shared" ref="D48" si="78">(PRODUCT(100,D25))/(SUM(D25,D19))</f>
        <v>#DIV/0!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</row>
    <row r="49" spans="2:106" x14ac:dyDescent="0.25">
      <c r="B49" s="151" t="s">
        <v>26</v>
      </c>
      <c r="C49" s="95" t="e">
        <f>(PRODUCT(100,C26))/(SUM(C26,C20))</f>
        <v>#DIV/0!</v>
      </c>
      <c r="D49" s="95" t="e">
        <f t="shared" ref="D49" si="79">(PRODUCT(100,D26))/(SUM(D26,D20))</f>
        <v>#DIV/0!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</row>
    <row r="50" spans="2:106" x14ac:dyDescent="0.25">
      <c r="B50" s="164" t="s">
        <v>55</v>
      </c>
      <c r="C50" s="23"/>
      <c r="D50" s="23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</row>
    <row r="51" spans="2:106" x14ac:dyDescent="0.25">
      <c r="B51" s="165" t="s">
        <v>73</v>
      </c>
      <c r="C51" s="84">
        <f t="shared" ref="C51:C61" si="80">SUM(E51,G51,I51,K51,M51,O51,Q51,S51,U51,W51,Y51,AA51,AC51,AE51,AG51,AI51,AK51,AM51,AO51,AQ51,AS51,AU51,AW51,AY51,BA51,BC51,BE51,BG51,BI51,BK51,BM51,BO51,BQ51,BS51,BU51,BW51,BY51,CA51,CC51,CE51,CG51,CI51,CK51,CM51,CO51,CQ51,CS51,CU51,CW51,CY51,DA51)</f>
        <v>0</v>
      </c>
      <c r="D51" s="96">
        <f t="shared" ref="D51:D61" si="81">SUM(F51,H51,J51,L51,N51,P51,R51,T51,V51,X51,Z51,AB51,AD51,AF51,AH51,AJ51,AL51,AN51,AP51,AR51,AT51,AV51,AX51,AZ51,BB51,BD51,BF51,BH51,BJ51,BL51,BN51,BP51,BR51,BT51,BV51,BX51,BZ51,CB51,CD51,CF51,CH51,CJ51,CL51,CN51,CP51,CR51,CT51,CV51,CX51,CZ51,DB51)</f>
        <v>0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</row>
    <row r="52" spans="2:106" x14ac:dyDescent="0.25">
      <c r="B52" s="166" t="s">
        <v>74</v>
      </c>
      <c r="C52" s="83">
        <f t="shared" si="80"/>
        <v>0</v>
      </c>
      <c r="D52" s="84">
        <f t="shared" si="81"/>
        <v>0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</row>
    <row r="53" spans="2:106" x14ac:dyDescent="0.25">
      <c r="B53" s="166" t="s">
        <v>75</v>
      </c>
      <c r="C53" s="83">
        <f t="shared" si="80"/>
        <v>0</v>
      </c>
      <c r="D53" s="84">
        <f t="shared" si="81"/>
        <v>0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</row>
    <row r="54" spans="2:106" x14ac:dyDescent="0.25">
      <c r="B54" s="166" t="s">
        <v>76</v>
      </c>
      <c r="C54" s="83">
        <f t="shared" si="80"/>
        <v>0</v>
      </c>
      <c r="D54" s="84">
        <f t="shared" si="81"/>
        <v>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</row>
    <row r="55" spans="2:106" x14ac:dyDescent="0.25">
      <c r="B55" s="166" t="s">
        <v>77</v>
      </c>
      <c r="C55" s="83">
        <f t="shared" si="80"/>
        <v>0</v>
      </c>
      <c r="D55" s="84">
        <f t="shared" si="81"/>
        <v>0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</row>
    <row r="56" spans="2:106" x14ac:dyDescent="0.25">
      <c r="B56" s="166" t="s">
        <v>78</v>
      </c>
      <c r="C56" s="83">
        <f t="shared" si="80"/>
        <v>0</v>
      </c>
      <c r="D56" s="84">
        <f t="shared" si="81"/>
        <v>0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</row>
    <row r="57" spans="2:106" x14ac:dyDescent="0.25">
      <c r="B57" s="166" t="s">
        <v>83</v>
      </c>
      <c r="C57" s="83">
        <f t="shared" si="80"/>
        <v>0</v>
      </c>
      <c r="D57" s="84">
        <f t="shared" si="81"/>
        <v>0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</row>
    <row r="58" spans="2:106" x14ac:dyDescent="0.25">
      <c r="B58" s="166" t="s">
        <v>84</v>
      </c>
      <c r="C58" s="83">
        <f t="shared" si="80"/>
        <v>0</v>
      </c>
      <c r="D58" s="84">
        <f t="shared" si="81"/>
        <v>0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</row>
    <row r="59" spans="2:106" x14ac:dyDescent="0.25">
      <c r="B59" s="166" t="s">
        <v>79</v>
      </c>
      <c r="C59" s="83">
        <f t="shared" si="80"/>
        <v>0</v>
      </c>
      <c r="D59" s="84">
        <f t="shared" si="81"/>
        <v>0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</row>
    <row r="60" spans="2:106" x14ac:dyDescent="0.25">
      <c r="B60" s="166" t="s">
        <v>85</v>
      </c>
      <c r="C60" s="83">
        <f t="shared" si="80"/>
        <v>0</v>
      </c>
      <c r="D60" s="84">
        <f t="shared" si="81"/>
        <v>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</row>
    <row r="61" spans="2:106" x14ac:dyDescent="0.25">
      <c r="B61" s="167" t="s">
        <v>80</v>
      </c>
      <c r="C61" s="83">
        <f t="shared" si="80"/>
        <v>0</v>
      </c>
      <c r="D61" s="84">
        <f t="shared" si="81"/>
        <v>0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</row>
    <row r="62" spans="2:106" x14ac:dyDescent="0.25">
      <c r="B62" s="168" t="s">
        <v>72</v>
      </c>
      <c r="C62" s="111" t="e">
        <f>(C52+C61)*100/C4</f>
        <v>#DIV/0!</v>
      </c>
      <c r="D62" s="111" t="e">
        <f>(D52+D61)*100/D4</f>
        <v>#DIV/0!</v>
      </c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</row>
    <row r="63" spans="2:106" x14ac:dyDescent="0.25">
      <c r="B63" s="169" t="s">
        <v>127</v>
      </c>
      <c r="C63" s="83">
        <f>C64+C65+C66+C67+C68+C69</f>
        <v>0</v>
      </c>
      <c r="D63" s="83">
        <f>D64+D65+D66+D67+D68+D69</f>
        <v>0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</row>
    <row r="64" spans="2:106" x14ac:dyDescent="0.25">
      <c r="B64" s="170" t="s">
        <v>128</v>
      </c>
      <c r="C64" s="83">
        <f t="shared" ref="C64:D69" si="82">SUM(E64,G64,I64,K64,M64,O64,Q64,S64,U64,W64,Y64,AA64,AC64,AE64,AG64,AI64,AK64,AM64,AO64,AQ64,AS64,AU64,AW64,AY64,BA64,BC64,BE64,BG64,BI64,BK64,BM64,BO64,BQ64,BS64,BU64,BW64,BY64,CA64,CC64,CE64,CG64,CI64,CK64,CM64,CO64,CQ64,CS64,CU64,CW64,CY64,DA64)</f>
        <v>0</v>
      </c>
      <c r="D64" s="84">
        <f t="shared" si="82"/>
        <v>0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</row>
    <row r="65" spans="2:106" x14ac:dyDescent="0.25">
      <c r="B65" s="170" t="s">
        <v>129</v>
      </c>
      <c r="C65" s="83">
        <f t="shared" si="82"/>
        <v>0</v>
      </c>
      <c r="D65" s="84">
        <f t="shared" si="82"/>
        <v>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</row>
    <row r="66" spans="2:106" x14ac:dyDescent="0.25">
      <c r="B66" s="170" t="s">
        <v>130</v>
      </c>
      <c r="C66" s="83">
        <f t="shared" si="82"/>
        <v>0</v>
      </c>
      <c r="D66" s="84">
        <f t="shared" si="82"/>
        <v>0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</row>
    <row r="67" spans="2:106" x14ac:dyDescent="0.25">
      <c r="B67" s="170" t="s">
        <v>131</v>
      </c>
      <c r="C67" s="83">
        <f t="shared" si="82"/>
        <v>0</v>
      </c>
      <c r="D67" s="84">
        <f t="shared" si="82"/>
        <v>0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</row>
    <row r="68" spans="2:106" x14ac:dyDescent="0.25">
      <c r="B68" s="170" t="s">
        <v>132</v>
      </c>
      <c r="C68" s="83">
        <f t="shared" si="82"/>
        <v>0</v>
      </c>
      <c r="D68" s="84">
        <f t="shared" si="82"/>
        <v>0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</row>
    <row r="69" spans="2:106" x14ac:dyDescent="0.25">
      <c r="B69" s="170" t="s">
        <v>133</v>
      </c>
      <c r="C69" s="83">
        <f t="shared" si="82"/>
        <v>0</v>
      </c>
      <c r="D69" s="84">
        <f t="shared" si="82"/>
        <v>0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</row>
    <row r="71" spans="2:106" x14ac:dyDescent="0.25">
      <c r="B71" s="171" t="s">
        <v>154</v>
      </c>
      <c r="C71" s="68"/>
      <c r="AY71" s="7" t="s">
        <v>272</v>
      </c>
    </row>
    <row r="72" spans="2:106" x14ac:dyDescent="0.25">
      <c r="B72" s="172" t="s">
        <v>153</v>
      </c>
      <c r="C72" s="68"/>
      <c r="AY72" s="7" t="s">
        <v>273</v>
      </c>
      <c r="AZ72" s="7">
        <v>2</v>
      </c>
    </row>
    <row r="73" spans="2:106" x14ac:dyDescent="0.25">
      <c r="B73" s="150" t="s">
        <v>155</v>
      </c>
      <c r="AY73" s="7" t="s">
        <v>274</v>
      </c>
    </row>
    <row r="74" spans="2:106" x14ac:dyDescent="0.25">
      <c r="B74" s="150" t="s">
        <v>156</v>
      </c>
      <c r="AY74" s="7" t="s">
        <v>275</v>
      </c>
      <c r="AZ74" s="7">
        <v>2</v>
      </c>
    </row>
    <row r="75" spans="2:106" x14ac:dyDescent="0.25">
      <c r="B75" s="150" t="s">
        <v>157</v>
      </c>
      <c r="AY75" s="7" t="s">
        <v>276</v>
      </c>
      <c r="AZ75" s="7">
        <v>2</v>
      </c>
    </row>
    <row r="76" spans="2:106" x14ac:dyDescent="0.25">
      <c r="B76" s="150" t="s">
        <v>158</v>
      </c>
      <c r="AY76" s="7" t="s">
        <v>277</v>
      </c>
    </row>
    <row r="77" spans="2:106" x14ac:dyDescent="0.25">
      <c r="B77" s="150" t="s">
        <v>159</v>
      </c>
      <c r="AY77" s="7" t="s">
        <v>278</v>
      </c>
      <c r="AZ77" s="7">
        <v>1</v>
      </c>
    </row>
    <row r="78" spans="2:106" x14ac:dyDescent="0.25">
      <c r="B78" s="150" t="s">
        <v>160</v>
      </c>
      <c r="AY78" s="7" t="s">
        <v>279</v>
      </c>
    </row>
    <row r="79" spans="2:106" x14ac:dyDescent="0.25">
      <c r="B79" s="150" t="s">
        <v>161</v>
      </c>
    </row>
    <row r="81" spans="2:2" x14ac:dyDescent="0.25">
      <c r="B81" s="150" t="s">
        <v>162</v>
      </c>
    </row>
    <row r="82" spans="2:2" x14ac:dyDescent="0.25">
      <c r="B82" s="150" t="s">
        <v>163</v>
      </c>
    </row>
    <row r="83" spans="2:2" x14ac:dyDescent="0.25">
      <c r="B83" s="150" t="s">
        <v>164</v>
      </c>
    </row>
    <row r="84" spans="2:2" x14ac:dyDescent="0.25">
      <c r="B84" s="150" t="s">
        <v>165</v>
      </c>
    </row>
    <row r="86" spans="2:2" x14ac:dyDescent="0.25">
      <c r="B86" s="150" t="s">
        <v>170</v>
      </c>
    </row>
    <row r="87" spans="2:2" x14ac:dyDescent="0.25">
      <c r="B87" s="150" t="s">
        <v>166</v>
      </c>
    </row>
    <row r="88" spans="2:2" x14ac:dyDescent="0.25">
      <c r="B88" s="150" t="s">
        <v>168</v>
      </c>
    </row>
    <row r="89" spans="2:2" x14ac:dyDescent="0.25">
      <c r="B89" s="150" t="s">
        <v>167</v>
      </c>
    </row>
    <row r="91" spans="2:2" x14ac:dyDescent="0.25">
      <c r="B91" s="150" t="s">
        <v>169</v>
      </c>
    </row>
    <row r="92" spans="2:2" x14ac:dyDescent="0.25">
      <c r="B92" s="150" t="s">
        <v>171</v>
      </c>
    </row>
    <row r="94" spans="2:2" x14ac:dyDescent="0.25">
      <c r="B94" s="150" t="s">
        <v>175</v>
      </c>
    </row>
    <row r="95" spans="2:2" x14ac:dyDescent="0.25">
      <c r="B95" s="150" t="s">
        <v>172</v>
      </c>
    </row>
    <row r="96" spans="2:2" x14ac:dyDescent="0.25">
      <c r="B96" s="150" t="s">
        <v>173</v>
      </c>
    </row>
    <row r="97" spans="2:2" x14ac:dyDescent="0.25">
      <c r="B97" s="150" t="s">
        <v>174</v>
      </c>
    </row>
    <row r="99" spans="2:2" x14ac:dyDescent="0.25">
      <c r="B99" s="150" t="s">
        <v>176</v>
      </c>
    </row>
    <row r="100" spans="2:2" x14ac:dyDescent="0.25">
      <c r="B100" s="150" t="s">
        <v>177</v>
      </c>
    </row>
    <row r="101" spans="2:2" x14ac:dyDescent="0.25">
      <c r="B101" s="150" t="s">
        <v>178</v>
      </c>
    </row>
    <row r="102" spans="2:2" x14ac:dyDescent="0.25">
      <c r="B102" s="150" t="s">
        <v>179</v>
      </c>
    </row>
    <row r="103" spans="2:2" x14ac:dyDescent="0.25">
      <c r="B103" s="150" t="s">
        <v>180</v>
      </c>
    </row>
    <row r="105" spans="2:2" x14ac:dyDescent="0.25">
      <c r="B105" s="150" t="s">
        <v>181</v>
      </c>
    </row>
    <row r="106" spans="2:2" x14ac:dyDescent="0.25">
      <c r="B106" s="150" t="s">
        <v>182</v>
      </c>
    </row>
    <row r="107" spans="2:2" x14ac:dyDescent="0.25">
      <c r="B107" s="150" t="s">
        <v>183</v>
      </c>
    </row>
    <row r="108" spans="2:2" x14ac:dyDescent="0.25">
      <c r="B108" s="150" t="s">
        <v>184</v>
      </c>
    </row>
    <row r="110" spans="2:2" x14ac:dyDescent="0.25">
      <c r="B110" s="150" t="s">
        <v>185</v>
      </c>
    </row>
    <row r="111" spans="2:2" x14ac:dyDescent="0.25">
      <c r="B111" s="150" t="s">
        <v>186</v>
      </c>
    </row>
    <row r="112" spans="2:2" x14ac:dyDescent="0.25">
      <c r="B112" s="150" t="s">
        <v>187</v>
      </c>
    </row>
    <row r="113" spans="2:2" x14ac:dyDescent="0.25">
      <c r="B113" s="150" t="s">
        <v>188</v>
      </c>
    </row>
    <row r="115" spans="2:2" x14ac:dyDescent="0.25">
      <c r="B115" s="150" t="s">
        <v>201</v>
      </c>
    </row>
  </sheetData>
  <mergeCells count="89">
    <mergeCell ref="CA2:CB2"/>
    <mergeCell ref="CC2:CD2"/>
    <mergeCell ref="BQ2:BR2"/>
    <mergeCell ref="BS2:BT2"/>
    <mergeCell ref="BU2:BV2"/>
    <mergeCell ref="BW2:BX2"/>
    <mergeCell ref="BY2:BZ2"/>
    <mergeCell ref="G2:H2"/>
    <mergeCell ref="I2:J2"/>
    <mergeCell ref="K2:L2"/>
    <mergeCell ref="M2:N2"/>
    <mergeCell ref="O2:P2"/>
    <mergeCell ref="Q2:R2"/>
    <mergeCell ref="S2:T2"/>
    <mergeCell ref="AA2:AB2"/>
    <mergeCell ref="AC2:AD2"/>
    <mergeCell ref="AE2:AF2"/>
    <mergeCell ref="U2:V2"/>
    <mergeCell ref="W2:X2"/>
    <mergeCell ref="Y2:Z2"/>
    <mergeCell ref="AG2:AH2"/>
    <mergeCell ref="AI2:AJ2"/>
    <mergeCell ref="AK2:AL2"/>
    <mergeCell ref="BA2:BB2"/>
    <mergeCell ref="BC2:BD2"/>
    <mergeCell ref="BO2:BP2"/>
    <mergeCell ref="AM2:AN2"/>
    <mergeCell ref="AO2:AP2"/>
    <mergeCell ref="AQ2:AR2"/>
    <mergeCell ref="AS2:AT2"/>
    <mergeCell ref="AU2:AV2"/>
    <mergeCell ref="AW2:AX2"/>
    <mergeCell ref="AY2:AZ2"/>
    <mergeCell ref="BE2:BF2"/>
    <mergeCell ref="BG2:BH2"/>
    <mergeCell ref="BI2:BJ2"/>
    <mergeCell ref="BK2:BL2"/>
    <mergeCell ref="BM2:BN2"/>
    <mergeCell ref="C2:D2"/>
    <mergeCell ref="E2:F2"/>
    <mergeCell ref="CU1:CV1"/>
    <mergeCell ref="CW1:CX1"/>
    <mergeCell ref="CY1:CZ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DA1:DB1"/>
    <mergeCell ref="CI1:CJ1"/>
    <mergeCell ref="CK1:CL1"/>
    <mergeCell ref="CM1:CN1"/>
    <mergeCell ref="CO1:CP1"/>
    <mergeCell ref="CQ1:CR1"/>
    <mergeCell ref="CS1:CT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B1:D1"/>
    <mergeCell ref="E1:L1"/>
    <mergeCell ref="M1:N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0"/>
  <sheetViews>
    <sheetView zoomScale="70" zoomScaleNormal="70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K19" sqref="K19"/>
    </sheetView>
  </sheetViews>
  <sheetFormatPr defaultColWidth="9.140625" defaultRowHeight="15" x14ac:dyDescent="0.25"/>
  <cols>
    <col min="1" max="1" width="3" style="26" customWidth="1"/>
    <col min="2" max="2" width="95.140625" style="26" customWidth="1"/>
    <col min="3" max="3" width="9.140625" style="26" customWidth="1"/>
    <col min="4" max="4" width="12" style="26" customWidth="1"/>
    <col min="5" max="16384" width="9.140625" style="26"/>
  </cols>
  <sheetData>
    <row r="1" spans="1:106" ht="73.5" x14ac:dyDescent="0.35">
      <c r="A1" s="25" t="s">
        <v>5</v>
      </c>
      <c r="B1" s="139" t="s">
        <v>52</v>
      </c>
      <c r="C1" s="196"/>
      <c r="D1" s="196"/>
      <c r="E1" s="192" t="s">
        <v>203</v>
      </c>
      <c r="F1" s="192"/>
      <c r="G1" s="192"/>
      <c r="H1" s="192"/>
      <c r="I1" s="192"/>
      <c r="J1" s="192"/>
      <c r="K1" s="192"/>
      <c r="L1" s="192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  <c r="DA1" s="196"/>
      <c r="DB1" s="196"/>
    </row>
    <row r="2" spans="1:106" s="149" customFormat="1" ht="60" customHeight="1" x14ac:dyDescent="0.25">
      <c r="A2" s="146"/>
      <c r="B2" s="147"/>
      <c r="C2" s="197" t="s">
        <v>222</v>
      </c>
      <c r="D2" s="197"/>
      <c r="E2" s="198" t="s">
        <v>224</v>
      </c>
      <c r="F2" s="198"/>
      <c r="G2" s="198" t="s">
        <v>226</v>
      </c>
      <c r="H2" s="198"/>
      <c r="I2" s="198" t="s">
        <v>227</v>
      </c>
      <c r="J2" s="198"/>
      <c r="K2" s="198" t="s">
        <v>228</v>
      </c>
      <c r="L2" s="198"/>
      <c r="M2" s="198" t="s">
        <v>229</v>
      </c>
      <c r="N2" s="198"/>
      <c r="O2" s="198" t="s">
        <v>230</v>
      </c>
      <c r="P2" s="198"/>
      <c r="Q2" s="198" t="s">
        <v>231</v>
      </c>
      <c r="R2" s="198"/>
      <c r="S2" s="198" t="s">
        <v>232</v>
      </c>
      <c r="T2" s="198"/>
      <c r="U2" s="198" t="s">
        <v>233</v>
      </c>
      <c r="V2" s="198"/>
      <c r="W2" s="198" t="s">
        <v>234</v>
      </c>
      <c r="X2" s="198"/>
      <c r="Y2" s="199" t="s">
        <v>235</v>
      </c>
      <c r="Z2" s="199"/>
      <c r="AA2" s="198" t="s">
        <v>236</v>
      </c>
      <c r="AB2" s="198"/>
      <c r="AC2" s="198" t="s">
        <v>237</v>
      </c>
      <c r="AD2" s="198"/>
      <c r="AE2" s="198" t="s">
        <v>238</v>
      </c>
      <c r="AF2" s="198"/>
      <c r="AG2" s="198" t="s">
        <v>239</v>
      </c>
      <c r="AH2" s="198"/>
      <c r="AI2" s="198" t="s">
        <v>240</v>
      </c>
      <c r="AJ2" s="198"/>
      <c r="AK2" s="198" t="s">
        <v>266</v>
      </c>
      <c r="AL2" s="198"/>
      <c r="AM2" s="198" t="s">
        <v>241</v>
      </c>
      <c r="AN2" s="198"/>
      <c r="AO2" s="198" t="s">
        <v>242</v>
      </c>
      <c r="AP2" s="198"/>
      <c r="AQ2" s="198" t="s">
        <v>243</v>
      </c>
      <c r="AR2" s="198"/>
      <c r="AS2" s="198" t="s">
        <v>244</v>
      </c>
      <c r="AT2" s="198"/>
      <c r="AU2" s="198" t="s">
        <v>245</v>
      </c>
      <c r="AV2" s="198"/>
      <c r="AW2" s="198" t="s">
        <v>246</v>
      </c>
      <c r="AX2" s="198"/>
      <c r="AY2" s="198" t="s">
        <v>247</v>
      </c>
      <c r="AZ2" s="198"/>
      <c r="BA2" s="198" t="s">
        <v>248</v>
      </c>
      <c r="BB2" s="198"/>
      <c r="BC2" s="198" t="s">
        <v>249</v>
      </c>
      <c r="BD2" s="198"/>
      <c r="BE2" s="198" t="s">
        <v>250</v>
      </c>
      <c r="BF2" s="198"/>
      <c r="BG2" s="198" t="s">
        <v>251</v>
      </c>
      <c r="BH2" s="198"/>
      <c r="BI2" s="198" t="s">
        <v>252</v>
      </c>
      <c r="BJ2" s="198"/>
      <c r="BK2" s="198" t="s">
        <v>256</v>
      </c>
      <c r="BL2" s="198"/>
      <c r="BM2" s="198" t="s">
        <v>257</v>
      </c>
      <c r="BN2" s="198"/>
      <c r="BO2" s="198" t="s">
        <v>253</v>
      </c>
      <c r="BP2" s="198"/>
      <c r="BQ2" s="200" t="s">
        <v>254</v>
      </c>
      <c r="BR2" s="200"/>
      <c r="BS2" s="200" t="s">
        <v>255</v>
      </c>
      <c r="BT2" s="200"/>
      <c r="BU2" s="200" t="s">
        <v>258</v>
      </c>
      <c r="BV2" s="200"/>
      <c r="BW2" s="201" t="s">
        <v>259</v>
      </c>
      <c r="BX2" s="201"/>
      <c r="BY2" s="201" t="s">
        <v>260</v>
      </c>
      <c r="BZ2" s="201"/>
      <c r="CA2" s="201" t="s">
        <v>261</v>
      </c>
      <c r="CB2" s="201"/>
      <c r="CC2" s="201" t="s">
        <v>262</v>
      </c>
      <c r="CD2" s="201"/>
      <c r="CE2" s="201" t="s">
        <v>263</v>
      </c>
      <c r="CF2" s="201"/>
      <c r="CG2" s="201" t="s">
        <v>267</v>
      </c>
      <c r="CH2" s="201"/>
      <c r="CI2" s="201" t="s">
        <v>264</v>
      </c>
      <c r="CJ2" s="201"/>
      <c r="CK2" s="201" t="s">
        <v>265</v>
      </c>
      <c r="CL2" s="201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148"/>
      <c r="DB2" s="148"/>
    </row>
    <row r="3" spans="1:106" s="131" customFormat="1" ht="18.75" x14ac:dyDescent="0.25">
      <c r="A3" s="130"/>
      <c r="B3" s="130"/>
      <c r="C3" s="143">
        <v>2024</v>
      </c>
      <c r="D3" s="144">
        <v>2025</v>
      </c>
      <c r="E3" s="143">
        <v>2024</v>
      </c>
      <c r="F3" s="144">
        <v>2025</v>
      </c>
      <c r="G3" s="143">
        <v>2024</v>
      </c>
      <c r="H3" s="144">
        <v>2025</v>
      </c>
      <c r="I3" s="143">
        <v>2024</v>
      </c>
      <c r="J3" s="144">
        <v>2025</v>
      </c>
      <c r="K3" s="143">
        <v>2024</v>
      </c>
      <c r="L3" s="144">
        <v>2025</v>
      </c>
      <c r="M3" s="143">
        <v>2024</v>
      </c>
      <c r="N3" s="144">
        <v>2025</v>
      </c>
      <c r="O3" s="143">
        <v>2024</v>
      </c>
      <c r="P3" s="144">
        <v>2025</v>
      </c>
      <c r="Q3" s="143">
        <v>2024</v>
      </c>
      <c r="R3" s="144">
        <v>2025</v>
      </c>
      <c r="S3" s="143">
        <v>2024</v>
      </c>
      <c r="T3" s="144">
        <v>2025</v>
      </c>
      <c r="U3" s="143">
        <v>2024</v>
      </c>
      <c r="V3" s="144">
        <v>2025</v>
      </c>
      <c r="W3" s="143">
        <v>2024</v>
      </c>
      <c r="X3" s="144">
        <v>2025</v>
      </c>
      <c r="Y3" s="143">
        <v>2024</v>
      </c>
      <c r="Z3" s="144">
        <v>2025</v>
      </c>
      <c r="AA3" s="143">
        <v>2024</v>
      </c>
      <c r="AB3" s="144">
        <v>2025</v>
      </c>
      <c r="AC3" s="143">
        <v>2024</v>
      </c>
      <c r="AD3" s="144">
        <v>2025</v>
      </c>
      <c r="AE3" s="143">
        <v>2024</v>
      </c>
      <c r="AF3" s="144">
        <v>2025</v>
      </c>
      <c r="AG3" s="143">
        <v>2024</v>
      </c>
      <c r="AH3" s="144">
        <v>2025</v>
      </c>
      <c r="AI3" s="143">
        <v>2024</v>
      </c>
      <c r="AJ3" s="144">
        <v>2025</v>
      </c>
      <c r="AK3" s="143">
        <v>2024</v>
      </c>
      <c r="AL3" s="144">
        <v>2025</v>
      </c>
      <c r="AM3" s="143">
        <v>2024</v>
      </c>
      <c r="AN3" s="144">
        <v>2025</v>
      </c>
      <c r="AO3" s="143">
        <v>2024</v>
      </c>
      <c r="AP3" s="144">
        <v>2025</v>
      </c>
      <c r="AQ3" s="143">
        <v>2024</v>
      </c>
      <c r="AR3" s="144">
        <v>2025</v>
      </c>
      <c r="AS3" s="143">
        <v>2024</v>
      </c>
      <c r="AT3" s="144">
        <v>2025</v>
      </c>
      <c r="AU3" s="143">
        <v>2024</v>
      </c>
      <c r="AV3" s="144">
        <v>2025</v>
      </c>
      <c r="AW3" s="143">
        <v>2024</v>
      </c>
      <c r="AX3" s="144">
        <v>2025</v>
      </c>
      <c r="AY3" s="143">
        <v>2024</v>
      </c>
      <c r="AZ3" s="144">
        <v>2025</v>
      </c>
      <c r="BA3" s="143">
        <v>2024</v>
      </c>
      <c r="BB3" s="144">
        <v>2025</v>
      </c>
      <c r="BC3" s="143">
        <v>2024</v>
      </c>
      <c r="BD3" s="144">
        <v>2025</v>
      </c>
      <c r="BE3" s="143">
        <v>2024</v>
      </c>
      <c r="BF3" s="144">
        <v>2025</v>
      </c>
      <c r="BG3" s="143">
        <v>2024</v>
      </c>
      <c r="BH3" s="144">
        <v>2025</v>
      </c>
      <c r="BI3" s="143">
        <v>2024</v>
      </c>
      <c r="BJ3" s="144">
        <v>2025</v>
      </c>
      <c r="BK3" s="143">
        <v>2024</v>
      </c>
      <c r="BL3" s="144">
        <v>2025</v>
      </c>
      <c r="BM3" s="143">
        <v>2024</v>
      </c>
      <c r="BN3" s="144">
        <v>2025</v>
      </c>
      <c r="BO3" s="143">
        <v>2024</v>
      </c>
      <c r="BP3" s="144">
        <v>2025</v>
      </c>
      <c r="BQ3" s="143">
        <v>2024</v>
      </c>
      <c r="BR3" s="144">
        <v>2025</v>
      </c>
      <c r="BS3" s="143">
        <v>2024</v>
      </c>
      <c r="BT3" s="144">
        <v>2025</v>
      </c>
      <c r="BU3" s="143">
        <v>2024</v>
      </c>
      <c r="BV3" s="144">
        <v>2025</v>
      </c>
      <c r="BW3" s="143">
        <v>2024</v>
      </c>
      <c r="BX3" s="144">
        <v>2025</v>
      </c>
      <c r="BY3" s="143">
        <v>2024</v>
      </c>
      <c r="BZ3" s="144">
        <v>2025</v>
      </c>
      <c r="CA3" s="143">
        <v>2024</v>
      </c>
      <c r="CB3" s="144">
        <v>2025</v>
      </c>
      <c r="CC3" s="143">
        <v>2024</v>
      </c>
      <c r="CD3" s="144">
        <v>2025</v>
      </c>
      <c r="CE3" s="143">
        <v>2024</v>
      </c>
      <c r="CF3" s="144">
        <v>2025</v>
      </c>
      <c r="CG3" s="143">
        <v>2024</v>
      </c>
      <c r="CH3" s="144">
        <v>2025</v>
      </c>
      <c r="CI3" s="143">
        <v>2024</v>
      </c>
      <c r="CJ3" s="144">
        <v>2025</v>
      </c>
      <c r="CK3" s="143">
        <v>2024</v>
      </c>
      <c r="CL3" s="144">
        <v>2025</v>
      </c>
      <c r="CM3" s="143">
        <v>2024</v>
      </c>
      <c r="CN3" s="144">
        <v>2025</v>
      </c>
      <c r="CO3" s="108">
        <v>2024</v>
      </c>
      <c r="CP3" s="109">
        <v>2025</v>
      </c>
      <c r="CQ3" s="108">
        <v>2024</v>
      </c>
      <c r="CR3" s="109">
        <v>2025</v>
      </c>
      <c r="CS3" s="108">
        <v>2024</v>
      </c>
      <c r="CT3" s="109">
        <v>2025</v>
      </c>
      <c r="CU3" s="108">
        <v>2024</v>
      </c>
      <c r="CV3" s="109">
        <v>2025</v>
      </c>
      <c r="CW3" s="108">
        <v>2024</v>
      </c>
      <c r="CX3" s="109">
        <v>2025</v>
      </c>
      <c r="CY3" s="108">
        <v>2024</v>
      </c>
      <c r="CZ3" s="109">
        <v>2025</v>
      </c>
    </row>
    <row r="4" spans="1:106" ht="26.25" x14ac:dyDescent="0.25">
      <c r="B4" s="175" t="s">
        <v>134</v>
      </c>
      <c r="C4" s="47">
        <f>C5+C6</f>
        <v>0</v>
      </c>
      <c r="D4" s="47">
        <f t="shared" ref="D4:BO4" si="0">D5+D6</f>
        <v>0</v>
      </c>
      <c r="E4" s="47">
        <f t="shared" si="0"/>
        <v>0</v>
      </c>
      <c r="F4" s="47">
        <f t="shared" si="0"/>
        <v>0</v>
      </c>
      <c r="G4" s="47">
        <f t="shared" si="0"/>
        <v>0</v>
      </c>
      <c r="H4" s="47">
        <f t="shared" si="0"/>
        <v>0</v>
      </c>
      <c r="I4" s="47">
        <f t="shared" si="0"/>
        <v>0</v>
      </c>
      <c r="J4" s="47">
        <f t="shared" si="0"/>
        <v>0</v>
      </c>
      <c r="K4" s="47">
        <f t="shared" si="0"/>
        <v>0</v>
      </c>
      <c r="L4" s="47">
        <f t="shared" si="0"/>
        <v>0</v>
      </c>
      <c r="M4" s="47">
        <f t="shared" si="0"/>
        <v>0</v>
      </c>
      <c r="N4" s="47">
        <f t="shared" si="0"/>
        <v>0</v>
      </c>
      <c r="O4" s="47">
        <f t="shared" si="0"/>
        <v>0</v>
      </c>
      <c r="P4" s="47">
        <f t="shared" si="0"/>
        <v>0</v>
      </c>
      <c r="Q4" s="47">
        <f t="shared" si="0"/>
        <v>0</v>
      </c>
      <c r="R4" s="47">
        <f t="shared" si="0"/>
        <v>0</v>
      </c>
      <c r="S4" s="47">
        <f t="shared" si="0"/>
        <v>0</v>
      </c>
      <c r="T4" s="47">
        <f t="shared" si="0"/>
        <v>0</v>
      </c>
      <c r="U4" s="47">
        <f t="shared" si="0"/>
        <v>0</v>
      </c>
      <c r="V4" s="47">
        <f t="shared" si="0"/>
        <v>0</v>
      </c>
      <c r="W4" s="47">
        <f t="shared" si="0"/>
        <v>0</v>
      </c>
      <c r="X4" s="47">
        <f t="shared" si="0"/>
        <v>0</v>
      </c>
      <c r="Y4" s="47">
        <f t="shared" si="0"/>
        <v>0</v>
      </c>
      <c r="Z4" s="47">
        <f t="shared" si="0"/>
        <v>0</v>
      </c>
      <c r="AA4" s="47">
        <f t="shared" si="0"/>
        <v>0</v>
      </c>
      <c r="AB4" s="47">
        <f t="shared" si="0"/>
        <v>0</v>
      </c>
      <c r="AC4" s="47">
        <f t="shared" si="0"/>
        <v>0</v>
      </c>
      <c r="AD4" s="47">
        <f t="shared" si="0"/>
        <v>0</v>
      </c>
      <c r="AE4" s="47">
        <f t="shared" si="0"/>
        <v>0</v>
      </c>
      <c r="AF4" s="47">
        <f t="shared" si="0"/>
        <v>0</v>
      </c>
      <c r="AG4" s="47">
        <f t="shared" si="0"/>
        <v>0</v>
      </c>
      <c r="AH4" s="47">
        <f t="shared" si="0"/>
        <v>0</v>
      </c>
      <c r="AI4" s="47">
        <f t="shared" si="0"/>
        <v>0</v>
      </c>
      <c r="AJ4" s="47">
        <f t="shared" si="0"/>
        <v>0</v>
      </c>
      <c r="AK4" s="47">
        <f t="shared" si="0"/>
        <v>0</v>
      </c>
      <c r="AL4" s="47">
        <f t="shared" si="0"/>
        <v>0</v>
      </c>
      <c r="AM4" s="47">
        <f t="shared" si="0"/>
        <v>0</v>
      </c>
      <c r="AN4" s="47">
        <f t="shared" si="0"/>
        <v>0</v>
      </c>
      <c r="AO4" s="47">
        <f t="shared" si="0"/>
        <v>0</v>
      </c>
      <c r="AP4" s="47">
        <f t="shared" si="0"/>
        <v>0</v>
      </c>
      <c r="AQ4" s="47">
        <f t="shared" si="0"/>
        <v>0</v>
      </c>
      <c r="AR4" s="47">
        <f t="shared" si="0"/>
        <v>0</v>
      </c>
      <c r="AS4" s="47">
        <f t="shared" si="0"/>
        <v>0</v>
      </c>
      <c r="AT4" s="47">
        <f t="shared" si="0"/>
        <v>0</v>
      </c>
      <c r="AU4" s="47">
        <f t="shared" si="0"/>
        <v>0</v>
      </c>
      <c r="AV4" s="47">
        <f t="shared" si="0"/>
        <v>0</v>
      </c>
      <c r="AW4" s="47">
        <f t="shared" si="0"/>
        <v>0</v>
      </c>
      <c r="AX4" s="47">
        <f t="shared" si="0"/>
        <v>0</v>
      </c>
      <c r="AY4" s="47">
        <f t="shared" si="0"/>
        <v>0</v>
      </c>
      <c r="AZ4" s="47">
        <f t="shared" si="0"/>
        <v>0</v>
      </c>
      <c r="BA4" s="47">
        <f t="shared" si="0"/>
        <v>0</v>
      </c>
      <c r="BB4" s="47">
        <f t="shared" si="0"/>
        <v>0</v>
      </c>
      <c r="BC4" s="47">
        <f t="shared" si="0"/>
        <v>0</v>
      </c>
      <c r="BD4" s="47">
        <f t="shared" si="0"/>
        <v>0</v>
      </c>
      <c r="BE4" s="47">
        <f t="shared" si="0"/>
        <v>0</v>
      </c>
      <c r="BF4" s="47">
        <f t="shared" si="0"/>
        <v>0</v>
      </c>
      <c r="BG4" s="47">
        <f t="shared" si="0"/>
        <v>0</v>
      </c>
      <c r="BH4" s="47">
        <f t="shared" si="0"/>
        <v>0</v>
      </c>
      <c r="BI4" s="47">
        <f t="shared" si="0"/>
        <v>0</v>
      </c>
      <c r="BJ4" s="47">
        <f t="shared" si="0"/>
        <v>0</v>
      </c>
      <c r="BK4" s="47">
        <f t="shared" si="0"/>
        <v>0</v>
      </c>
      <c r="BL4" s="47">
        <f t="shared" si="0"/>
        <v>0</v>
      </c>
      <c r="BM4" s="47">
        <f t="shared" si="0"/>
        <v>0</v>
      </c>
      <c r="BN4" s="47">
        <f t="shared" si="0"/>
        <v>0</v>
      </c>
      <c r="BO4" s="47">
        <f t="shared" si="0"/>
        <v>0</v>
      </c>
      <c r="BP4" s="47">
        <f t="shared" ref="BP4:CL4" si="1">BP5+BP6</f>
        <v>0</v>
      </c>
      <c r="BQ4" s="47">
        <f t="shared" si="1"/>
        <v>0</v>
      </c>
      <c r="BR4" s="47">
        <f t="shared" si="1"/>
        <v>0</v>
      </c>
      <c r="BS4" s="47">
        <f t="shared" si="1"/>
        <v>0</v>
      </c>
      <c r="BT4" s="47">
        <f t="shared" si="1"/>
        <v>0</v>
      </c>
      <c r="BU4" s="47">
        <f t="shared" si="1"/>
        <v>0</v>
      </c>
      <c r="BV4" s="47">
        <f t="shared" si="1"/>
        <v>0</v>
      </c>
      <c r="BW4" s="47">
        <f t="shared" si="1"/>
        <v>0</v>
      </c>
      <c r="BX4" s="47">
        <f t="shared" si="1"/>
        <v>0</v>
      </c>
      <c r="BY4" s="47">
        <f t="shared" si="1"/>
        <v>0</v>
      </c>
      <c r="BZ4" s="47">
        <f t="shared" si="1"/>
        <v>0</v>
      </c>
      <c r="CA4" s="47">
        <f t="shared" si="1"/>
        <v>0</v>
      </c>
      <c r="CB4" s="47">
        <f t="shared" si="1"/>
        <v>0</v>
      </c>
      <c r="CC4" s="47">
        <f t="shared" si="1"/>
        <v>0</v>
      </c>
      <c r="CD4" s="47">
        <f t="shared" si="1"/>
        <v>0</v>
      </c>
      <c r="CE4" s="47">
        <f t="shared" si="1"/>
        <v>0</v>
      </c>
      <c r="CF4" s="47">
        <f t="shared" si="1"/>
        <v>0</v>
      </c>
      <c r="CG4" s="47">
        <f t="shared" si="1"/>
        <v>0</v>
      </c>
      <c r="CH4" s="47">
        <f t="shared" si="1"/>
        <v>0</v>
      </c>
      <c r="CI4" s="47">
        <f t="shared" si="1"/>
        <v>0</v>
      </c>
      <c r="CJ4" s="47">
        <f t="shared" si="1"/>
        <v>0</v>
      </c>
      <c r="CK4" s="47">
        <f t="shared" si="1"/>
        <v>0</v>
      </c>
      <c r="CL4" s="47">
        <f t="shared" si="1"/>
        <v>0</v>
      </c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6" x14ac:dyDescent="0.25">
      <c r="A5" s="27"/>
      <c r="B5" s="176" t="s">
        <v>135</v>
      </c>
      <c r="C5" s="97">
        <f>SUM(E5,G5,I5,K5,M5,O5,Q5,S5,U5,W5,Y5,AA5,AC5,AE5,AG5,AI5,AK5,AM5,AO5,AQ5,AS5,AU5,AW5,AY5,BA5,BC5,BE5,BG5,BI5,BK5,BM5,BO5,BQ5,BS5,BU5,BW5,BY5,CA5,CC5,CE5,CG5,CI5,CK5,CM5,CO5,CQ5,CS5,CU5,CW5,CY5)</f>
        <v>0</v>
      </c>
      <c r="D5" s="97">
        <f>SUM(F5,H5,J5,L5,N5,P5,R5,T5,V5,X5,Z5,AB5,AD5,AF5,AH5,AJ5,AL5,AN5,AP5,AR5,AT5,AV5,AX5,AZ5,BB5,BD5,BF5,BH5,BJ5,BL5,BN5,BP5,BR5,BT5,BV5,BX5,BZ5,CB5,CD5,CF5,CH5,CJ5,CL5,CN5,CP5,CR5,CT5,CV5,CX5,CZ5)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6" x14ac:dyDescent="0.25">
      <c r="A6" s="27"/>
      <c r="B6" s="176" t="s">
        <v>136</v>
      </c>
      <c r="C6" s="97">
        <f>SUM(E6,G6,I6,K6,M6,O6,Q6,S6,U6,W6,Y6,AA6,AC6,AE6,AG6,AI6,AK6,AM6,AO6,AQ6,AS6,AU6,AW6,AY6,BA6,BC6,BE6,BG6,BI6,BK6,BM6,BO6,BQ6,BS6,BU6,BW6,BY6,CA6,CC6,CE6,CG6,CI6,CK6,CM6,CO6,CQ6,CS6,CU6,CW6,CY6)</f>
        <v>0</v>
      </c>
      <c r="D6" s="97">
        <f>SUM(F6,H6,J6,L6,N6,P6,R6,T6,V6,X6,Z6,AB6,AD6,AF6,AH6,AJ6,AL6,AN6,AP6,AR6,AT6,AV6,AX6,AZ6,BB6,BD6,BF6,BH6,BJ6,BL6,BN6,BP6,BR6,BT6,BV6,BX6,BZ6,CB6,CD6,CF6,CH6,CJ6,CL6,CN6,CP6,CR6,CT6,CV6,CX6,CZ6)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6" ht="26.25" x14ac:dyDescent="0.25">
      <c r="B7" s="175" t="s">
        <v>53</v>
      </c>
      <c r="C7" s="97" t="e">
        <f>(C4)*1000/'Инф служба '!C5</f>
        <v>#DIV/0!</v>
      </c>
      <c r="D7" s="97" t="e">
        <f>(D4)*1000/'Инф служба '!D5</f>
        <v>#DIV/0!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</row>
    <row r="8" spans="1:106" x14ac:dyDescent="0.25">
      <c r="B8" s="177" t="s">
        <v>25</v>
      </c>
      <c r="C8" s="98"/>
      <c r="D8" s="98"/>
      <c r="E8" s="10"/>
      <c r="F8" s="10"/>
      <c r="G8" s="10"/>
      <c r="H8" s="10"/>
      <c r="I8" s="10"/>
      <c r="J8" s="10"/>
      <c r="K8" s="10"/>
      <c r="L8" s="10"/>
      <c r="M8" s="10"/>
      <c r="N8" s="10"/>
      <c r="O8" s="112"/>
      <c r="P8" s="112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12"/>
      <c r="BX8" s="112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6" x14ac:dyDescent="0.25">
      <c r="B9" s="177" t="s">
        <v>26</v>
      </c>
      <c r="C9" s="98"/>
      <c r="D9" s="98"/>
      <c r="E9" s="10"/>
      <c r="F9" s="10"/>
      <c r="G9" s="10"/>
      <c r="H9" s="10"/>
      <c r="I9" s="10"/>
      <c r="J9" s="10"/>
      <c r="K9" s="10"/>
      <c r="L9" s="10"/>
      <c r="M9" s="10"/>
      <c r="N9" s="10"/>
      <c r="O9" s="112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12"/>
      <c r="BX9" s="112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6" ht="45" x14ac:dyDescent="0.25">
      <c r="B10" s="178" t="s">
        <v>137</v>
      </c>
      <c r="C10" s="79">
        <f>'Инф служба '!C46</f>
        <v>0</v>
      </c>
      <c r="D10" s="79">
        <f>'Инф служба '!D46</f>
        <v>0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</row>
    <row r="11" spans="1:106" ht="45" x14ac:dyDescent="0.25">
      <c r="B11" s="179" t="s">
        <v>138</v>
      </c>
      <c r="C11" s="79" t="e">
        <f>'Инф служба '!C5/C10</f>
        <v>#DIV/0!</v>
      </c>
      <c r="D11" s="79" t="e">
        <f>'Инф служба '!D5/D10</f>
        <v>#DIV/0!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</row>
    <row r="14" spans="1:106" x14ac:dyDescent="0.25">
      <c r="B14" s="66" t="s">
        <v>154</v>
      </c>
      <c r="C14"/>
    </row>
    <row r="15" spans="1:106" x14ac:dyDescent="0.25">
      <c r="B15" s="67" t="s">
        <v>153</v>
      </c>
      <c r="C15"/>
    </row>
    <row r="16" spans="1:106" x14ac:dyDescent="0.25">
      <c r="B16" s="26" t="s">
        <v>189</v>
      </c>
    </row>
    <row r="18" spans="1:17" x14ac:dyDescent="0.25">
      <c r="B18" s="26" t="s">
        <v>190</v>
      </c>
    </row>
    <row r="20" spans="1:17" x14ac:dyDescent="0.25">
      <c r="B20" s="26" t="s">
        <v>191</v>
      </c>
    </row>
    <row r="22" spans="1:17" x14ac:dyDescent="0.25">
      <c r="B22" s="26" t="s">
        <v>192</v>
      </c>
    </row>
    <row r="24" spans="1:17" x14ac:dyDescent="0.25">
      <c r="C24" s="41"/>
      <c r="D24" s="41"/>
      <c r="J24" s="40"/>
    </row>
    <row r="25" spans="1:17" ht="20.25" x14ac:dyDescent="0.3">
      <c r="B25" s="20" t="s">
        <v>54</v>
      </c>
      <c r="C25" s="34"/>
      <c r="D25" s="34"/>
      <c r="E25" s="33"/>
      <c r="F25" s="33"/>
      <c r="G25" s="33"/>
      <c r="H25" s="33"/>
      <c r="I25" s="33"/>
    </row>
    <row r="26" spans="1:17" ht="20.25" x14ac:dyDescent="0.3">
      <c r="A26" s="27"/>
      <c r="B26" s="21" t="s">
        <v>21</v>
      </c>
      <c r="C26" s="35"/>
      <c r="D26" s="35"/>
      <c r="E26" s="34"/>
      <c r="F26" s="34"/>
      <c r="G26" s="34"/>
      <c r="H26" s="34"/>
      <c r="I26" s="35"/>
      <c r="J26" s="36"/>
      <c r="K26" s="36"/>
      <c r="L26" s="36"/>
      <c r="M26" s="36"/>
      <c r="N26" s="36"/>
      <c r="O26" s="36"/>
      <c r="P26" s="36"/>
      <c r="Q26" s="36"/>
    </row>
    <row r="27" spans="1:17" ht="20.25" x14ac:dyDescent="0.3">
      <c r="A27" s="27"/>
      <c r="B27" s="33"/>
      <c r="E27" s="35"/>
      <c r="F27" s="35"/>
      <c r="G27" s="35"/>
      <c r="H27" s="35"/>
      <c r="I27" s="35"/>
      <c r="J27" s="36"/>
      <c r="K27" s="36"/>
      <c r="L27" s="36"/>
      <c r="M27" s="36"/>
      <c r="N27" s="36"/>
      <c r="O27" s="36"/>
      <c r="P27" s="36"/>
      <c r="Q27" s="36"/>
    </row>
    <row r="28" spans="1:17" ht="15.75" x14ac:dyDescent="0.25">
      <c r="A28" s="27"/>
      <c r="B28" s="37"/>
      <c r="I28" s="38"/>
      <c r="J28" s="36"/>
      <c r="K28" s="36"/>
      <c r="L28" s="36"/>
      <c r="M28" s="36"/>
      <c r="N28" s="36"/>
      <c r="O28" s="36"/>
      <c r="P28" s="36"/>
      <c r="Q28" s="36"/>
    </row>
    <row r="29" spans="1:17" x14ac:dyDescent="0.25">
      <c r="A29" s="27"/>
      <c r="J29" s="36"/>
      <c r="K29" s="36"/>
      <c r="L29" s="36"/>
      <c r="M29" s="36"/>
      <c r="N29" s="36"/>
      <c r="O29" s="36"/>
      <c r="P29" s="36"/>
      <c r="Q29" s="36"/>
    </row>
    <row r="30" spans="1:17" x14ac:dyDescent="0.25">
      <c r="A30" s="27"/>
      <c r="J30" s="36"/>
      <c r="K30" s="36"/>
      <c r="L30" s="36"/>
      <c r="M30" s="36"/>
      <c r="N30" s="36"/>
      <c r="O30" s="36"/>
      <c r="P30" s="36"/>
      <c r="Q30" s="36"/>
    </row>
    <row r="31" spans="1:17" x14ac:dyDescent="0.25">
      <c r="A31" s="27"/>
      <c r="J31" s="36"/>
      <c r="K31" s="36"/>
      <c r="L31" s="36"/>
      <c r="M31" s="36"/>
      <c r="N31" s="36"/>
      <c r="O31" s="36"/>
      <c r="P31" s="36"/>
      <c r="Q31" s="36"/>
    </row>
    <row r="32" spans="1:17" x14ac:dyDescent="0.25">
      <c r="A32" s="27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ht="13.5" customHeight="1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7" spans="10:17" ht="20.25" x14ac:dyDescent="0.3">
      <c r="J97" s="33"/>
      <c r="K97" s="33"/>
      <c r="L97" s="33"/>
      <c r="M97" s="33"/>
      <c r="N97" s="33"/>
      <c r="O97" s="39"/>
      <c r="P97" s="39"/>
      <c r="Q97" s="39"/>
    </row>
    <row r="98" spans="10:17" ht="20.25" x14ac:dyDescent="0.3">
      <c r="J98" s="35"/>
      <c r="K98" s="35"/>
      <c r="L98" s="35"/>
      <c r="M98" s="35"/>
      <c r="N98" s="35"/>
    </row>
    <row r="99" spans="10:17" ht="20.25" x14ac:dyDescent="0.3">
      <c r="J99" s="35"/>
      <c r="K99" s="35"/>
      <c r="L99" s="35"/>
      <c r="M99" s="35"/>
      <c r="N99" s="35"/>
    </row>
    <row r="100" spans="10:17" x14ac:dyDescent="0.25">
      <c r="J100" s="38"/>
      <c r="K100" s="38"/>
      <c r="L100" s="38"/>
      <c r="M100" s="38"/>
      <c r="N100" s="38"/>
    </row>
  </sheetData>
  <mergeCells count="100">
    <mergeCell ref="CY2:CZ2"/>
    <mergeCell ref="CO2:CP2"/>
    <mergeCell ref="CQ2:CR2"/>
    <mergeCell ref="CS2:CT2"/>
    <mergeCell ref="CU2:CV2"/>
    <mergeCell ref="CW2:CX2"/>
    <mergeCell ref="CE2:CF2"/>
    <mergeCell ref="CG2:CH2"/>
    <mergeCell ref="CI2:CJ2"/>
    <mergeCell ref="CK2:CL2"/>
    <mergeCell ref="CM2:CN2"/>
    <mergeCell ref="BU2:BV2"/>
    <mergeCell ref="BW2:BX2"/>
    <mergeCell ref="BY2:BZ2"/>
    <mergeCell ref="CA2:CB2"/>
    <mergeCell ref="CC2:CD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CU1:CV1"/>
    <mergeCell ref="CW1:CX1"/>
    <mergeCell ref="CY1:CZ1"/>
    <mergeCell ref="DA1:DB1"/>
    <mergeCell ref="CI1:CJ1"/>
    <mergeCell ref="CK1:CL1"/>
    <mergeCell ref="CM1:CN1"/>
    <mergeCell ref="CO1:CP1"/>
    <mergeCell ref="CQ1:CR1"/>
    <mergeCell ref="CS1:CT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M1:N1"/>
    <mergeCell ref="C1:D1"/>
    <mergeCell ref="E1:L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5"/>
  <sheetViews>
    <sheetView zoomScale="70" zoomScaleNormal="70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A3" sqref="A3:XFD3"/>
    </sheetView>
  </sheetViews>
  <sheetFormatPr defaultColWidth="9.140625" defaultRowHeight="15" x14ac:dyDescent="0.25"/>
  <cols>
    <col min="1" max="1" width="3" style="26" customWidth="1"/>
    <col min="2" max="2" width="60.140625" style="26" customWidth="1"/>
    <col min="3" max="3" width="9.140625" style="26" customWidth="1"/>
    <col min="4" max="4" width="11.7109375" style="26" customWidth="1"/>
    <col min="5" max="15" width="9.140625" style="26"/>
    <col min="16" max="16" width="10.28515625" style="26" bestFit="1" customWidth="1"/>
    <col min="17" max="16384" width="9.140625" style="26"/>
  </cols>
  <sheetData>
    <row r="1" spans="1:104" ht="23.25" x14ac:dyDescent="0.35">
      <c r="A1" s="25" t="s">
        <v>5</v>
      </c>
      <c r="B1" s="54" t="s">
        <v>67</v>
      </c>
      <c r="C1" s="196"/>
      <c r="D1" s="196"/>
      <c r="E1" s="196"/>
      <c r="F1" s="196"/>
      <c r="G1" s="196"/>
      <c r="H1" s="196"/>
      <c r="I1" s="192" t="s">
        <v>203</v>
      </c>
      <c r="J1" s="192"/>
      <c r="K1" s="192"/>
      <c r="L1" s="192"/>
      <c r="M1" s="192"/>
      <c r="N1" s="192"/>
      <c r="O1" s="192"/>
      <c r="P1" s="192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196"/>
      <c r="AP1" s="196"/>
      <c r="AQ1" s="196"/>
      <c r="AR1" s="196"/>
      <c r="AS1" s="196"/>
      <c r="AT1" s="196"/>
      <c r="AU1" s="196"/>
      <c r="AV1" s="196"/>
      <c r="AW1" s="196"/>
      <c r="AX1" s="196"/>
      <c r="AY1" s="196"/>
      <c r="AZ1" s="196"/>
      <c r="BA1" s="196"/>
      <c r="BB1" s="196"/>
      <c r="BC1" s="196"/>
      <c r="BD1" s="196"/>
      <c r="BE1" s="196"/>
      <c r="BF1" s="196"/>
      <c r="BG1" s="196"/>
      <c r="BH1" s="196"/>
      <c r="BI1" s="196"/>
      <c r="BJ1" s="196"/>
      <c r="BK1" s="196"/>
      <c r="BL1" s="196"/>
      <c r="BM1" s="196"/>
      <c r="BN1" s="196"/>
      <c r="BO1" s="196"/>
      <c r="BP1" s="196"/>
      <c r="BQ1" s="196"/>
      <c r="BR1" s="196"/>
      <c r="BS1" s="196"/>
      <c r="BT1" s="196"/>
      <c r="BU1" s="196"/>
      <c r="BV1" s="196"/>
      <c r="BW1" s="196"/>
      <c r="BX1" s="196"/>
      <c r="BY1" s="196"/>
      <c r="BZ1" s="196"/>
      <c r="CA1" s="196"/>
      <c r="CB1" s="196"/>
      <c r="CC1" s="196"/>
      <c r="CD1" s="196"/>
      <c r="CE1" s="196"/>
      <c r="CF1" s="196"/>
      <c r="CG1" s="196"/>
      <c r="CH1" s="196"/>
      <c r="CI1" s="196"/>
      <c r="CJ1" s="196"/>
      <c r="CK1" s="196"/>
      <c r="CL1" s="196"/>
      <c r="CM1" s="196"/>
      <c r="CN1" s="196"/>
      <c r="CO1" s="196"/>
      <c r="CP1" s="196"/>
      <c r="CQ1" s="196"/>
      <c r="CR1" s="196"/>
      <c r="CS1" s="196"/>
      <c r="CT1" s="196"/>
      <c r="CU1" s="196"/>
      <c r="CV1" s="196"/>
      <c r="CW1" s="196"/>
      <c r="CX1" s="196"/>
      <c r="CY1" s="196"/>
      <c r="CZ1" s="196"/>
    </row>
    <row r="2" spans="1:104" s="134" customFormat="1" ht="85.5" customHeight="1" x14ac:dyDescent="0.25">
      <c r="A2" s="132"/>
      <c r="B2" s="133"/>
      <c r="C2" s="203" t="s">
        <v>222</v>
      </c>
      <c r="D2" s="203"/>
      <c r="E2" s="204" t="s">
        <v>224</v>
      </c>
      <c r="F2" s="204"/>
      <c r="G2" s="204" t="s">
        <v>226</v>
      </c>
      <c r="H2" s="204"/>
      <c r="I2" s="204" t="s">
        <v>227</v>
      </c>
      <c r="J2" s="204"/>
      <c r="K2" s="204" t="s">
        <v>228</v>
      </c>
      <c r="L2" s="204"/>
      <c r="M2" s="204" t="s">
        <v>229</v>
      </c>
      <c r="N2" s="204"/>
      <c r="O2" s="204" t="s">
        <v>230</v>
      </c>
      <c r="P2" s="204"/>
      <c r="Q2" s="204" t="s">
        <v>231</v>
      </c>
      <c r="R2" s="204"/>
      <c r="S2" s="204" t="s">
        <v>232</v>
      </c>
      <c r="T2" s="204"/>
      <c r="U2" s="204" t="s">
        <v>233</v>
      </c>
      <c r="V2" s="204"/>
      <c r="W2" s="204" t="s">
        <v>234</v>
      </c>
      <c r="X2" s="204"/>
      <c r="Y2" s="204" t="s">
        <v>235</v>
      </c>
      <c r="Z2" s="204"/>
      <c r="AA2" s="204" t="s">
        <v>236</v>
      </c>
      <c r="AB2" s="204"/>
      <c r="AC2" s="204" t="s">
        <v>237</v>
      </c>
      <c r="AD2" s="204"/>
      <c r="AE2" s="204" t="s">
        <v>238</v>
      </c>
      <c r="AF2" s="204"/>
      <c r="AG2" s="204" t="s">
        <v>239</v>
      </c>
      <c r="AH2" s="204"/>
      <c r="AI2" s="204" t="s">
        <v>240</v>
      </c>
      <c r="AJ2" s="204"/>
      <c r="AK2" s="204" t="s">
        <v>266</v>
      </c>
      <c r="AL2" s="204"/>
      <c r="AM2" s="204" t="s">
        <v>241</v>
      </c>
      <c r="AN2" s="204"/>
      <c r="AO2" s="204" t="s">
        <v>242</v>
      </c>
      <c r="AP2" s="204"/>
      <c r="AQ2" s="204" t="s">
        <v>243</v>
      </c>
      <c r="AR2" s="204"/>
      <c r="AS2" s="204" t="s">
        <v>244</v>
      </c>
      <c r="AT2" s="204"/>
      <c r="AU2" s="204" t="s">
        <v>245</v>
      </c>
      <c r="AV2" s="204"/>
      <c r="AW2" s="204" t="s">
        <v>246</v>
      </c>
      <c r="AX2" s="204"/>
      <c r="AY2" s="204" t="s">
        <v>247</v>
      </c>
      <c r="AZ2" s="204"/>
      <c r="BA2" s="204" t="s">
        <v>248</v>
      </c>
      <c r="BB2" s="204"/>
      <c r="BC2" s="204" t="s">
        <v>249</v>
      </c>
      <c r="BD2" s="204"/>
      <c r="BE2" s="204" t="s">
        <v>250</v>
      </c>
      <c r="BF2" s="204"/>
      <c r="BG2" s="204" t="s">
        <v>251</v>
      </c>
      <c r="BH2" s="204"/>
      <c r="BI2" s="204" t="s">
        <v>252</v>
      </c>
      <c r="BJ2" s="204"/>
      <c r="BK2" s="204" t="s">
        <v>256</v>
      </c>
      <c r="BL2" s="204"/>
      <c r="BM2" s="204" t="s">
        <v>257</v>
      </c>
      <c r="BN2" s="204"/>
      <c r="BO2" s="204" t="s">
        <v>253</v>
      </c>
      <c r="BP2" s="204"/>
      <c r="BQ2" s="204" t="s">
        <v>254</v>
      </c>
      <c r="BR2" s="204"/>
      <c r="BS2" s="204" t="s">
        <v>255</v>
      </c>
      <c r="BT2" s="204"/>
      <c r="BU2" s="204" t="s">
        <v>258</v>
      </c>
      <c r="BV2" s="204"/>
      <c r="BW2" s="204" t="s">
        <v>259</v>
      </c>
      <c r="BX2" s="204"/>
      <c r="BY2" s="204" t="s">
        <v>260</v>
      </c>
      <c r="BZ2" s="204"/>
      <c r="CA2" s="204" t="s">
        <v>261</v>
      </c>
      <c r="CB2" s="204"/>
      <c r="CC2" s="204" t="s">
        <v>262</v>
      </c>
      <c r="CD2" s="204"/>
      <c r="CE2" s="204" t="s">
        <v>263</v>
      </c>
      <c r="CF2" s="204"/>
      <c r="CG2" s="204" t="s">
        <v>267</v>
      </c>
      <c r="CH2" s="204"/>
      <c r="CI2" s="204" t="s">
        <v>264</v>
      </c>
      <c r="CJ2" s="204"/>
      <c r="CK2" s="204" t="s">
        <v>265</v>
      </c>
      <c r="CL2" s="204"/>
      <c r="CM2" s="205"/>
      <c r="CN2" s="205"/>
      <c r="CO2" s="205"/>
      <c r="CP2" s="205"/>
      <c r="CQ2" s="205"/>
      <c r="CR2" s="205"/>
      <c r="CS2" s="205" t="s">
        <v>0</v>
      </c>
      <c r="CT2" s="205"/>
      <c r="CU2" s="205" t="s">
        <v>0</v>
      </c>
      <c r="CV2" s="205"/>
      <c r="CW2" s="205" t="s">
        <v>0</v>
      </c>
      <c r="CX2" s="205"/>
      <c r="CY2" s="205" t="s">
        <v>0</v>
      </c>
      <c r="CZ2" s="205"/>
    </row>
    <row r="3" spans="1:104" s="131" customFormat="1" ht="18.75" x14ac:dyDescent="0.25">
      <c r="A3" s="130"/>
      <c r="B3" s="130"/>
      <c r="C3" s="143">
        <v>2024</v>
      </c>
      <c r="D3" s="144">
        <v>2025</v>
      </c>
      <c r="E3" s="143">
        <v>2024</v>
      </c>
      <c r="F3" s="144">
        <v>2025</v>
      </c>
      <c r="G3" s="143">
        <v>2024</v>
      </c>
      <c r="H3" s="144">
        <v>2025</v>
      </c>
      <c r="I3" s="143">
        <v>2024</v>
      </c>
      <c r="J3" s="144">
        <v>2025</v>
      </c>
      <c r="K3" s="143">
        <v>2024</v>
      </c>
      <c r="L3" s="144">
        <v>2025</v>
      </c>
      <c r="M3" s="143">
        <v>2024</v>
      </c>
      <c r="N3" s="144">
        <v>2025</v>
      </c>
      <c r="O3" s="143">
        <v>2024</v>
      </c>
      <c r="P3" s="144">
        <v>2025</v>
      </c>
      <c r="Q3" s="143">
        <v>2024</v>
      </c>
      <c r="R3" s="144">
        <v>2025</v>
      </c>
      <c r="S3" s="143">
        <v>2024</v>
      </c>
      <c r="T3" s="144">
        <v>2025</v>
      </c>
      <c r="U3" s="143">
        <v>2024</v>
      </c>
      <c r="V3" s="144">
        <v>2025</v>
      </c>
      <c r="W3" s="143">
        <v>2024</v>
      </c>
      <c r="X3" s="144">
        <v>2025</v>
      </c>
      <c r="Y3" s="143">
        <v>2024</v>
      </c>
      <c r="Z3" s="144">
        <v>2025</v>
      </c>
      <c r="AA3" s="143">
        <v>2024</v>
      </c>
      <c r="AB3" s="144">
        <v>2025</v>
      </c>
      <c r="AC3" s="143">
        <v>2024</v>
      </c>
      <c r="AD3" s="144">
        <v>2025</v>
      </c>
      <c r="AE3" s="143">
        <v>2024</v>
      </c>
      <c r="AF3" s="144">
        <v>2025</v>
      </c>
      <c r="AG3" s="143">
        <v>2024</v>
      </c>
      <c r="AH3" s="144">
        <v>2025</v>
      </c>
      <c r="AI3" s="143">
        <v>2024</v>
      </c>
      <c r="AJ3" s="144">
        <v>2025</v>
      </c>
      <c r="AK3" s="143">
        <v>2024</v>
      </c>
      <c r="AL3" s="144">
        <v>2025</v>
      </c>
      <c r="AM3" s="143">
        <v>2024</v>
      </c>
      <c r="AN3" s="144">
        <v>2025</v>
      </c>
      <c r="AO3" s="143">
        <v>2024</v>
      </c>
      <c r="AP3" s="144">
        <v>2025</v>
      </c>
      <c r="AQ3" s="143">
        <v>2024</v>
      </c>
      <c r="AR3" s="144">
        <v>2025</v>
      </c>
      <c r="AS3" s="143">
        <v>2024</v>
      </c>
      <c r="AT3" s="144">
        <v>2025</v>
      </c>
      <c r="AU3" s="143">
        <v>2024</v>
      </c>
      <c r="AV3" s="144">
        <v>2025</v>
      </c>
      <c r="AW3" s="143">
        <v>2024</v>
      </c>
      <c r="AX3" s="144">
        <v>2025</v>
      </c>
      <c r="AY3" s="143">
        <v>2024</v>
      </c>
      <c r="AZ3" s="144">
        <v>2025</v>
      </c>
      <c r="BA3" s="143">
        <v>2024</v>
      </c>
      <c r="BB3" s="144">
        <v>2025</v>
      </c>
      <c r="BC3" s="143">
        <v>2024</v>
      </c>
      <c r="BD3" s="144">
        <v>2025</v>
      </c>
      <c r="BE3" s="143">
        <v>2024</v>
      </c>
      <c r="BF3" s="144">
        <v>2025</v>
      </c>
      <c r="BG3" s="143">
        <v>2024</v>
      </c>
      <c r="BH3" s="144">
        <v>2025</v>
      </c>
      <c r="BI3" s="143">
        <v>2024</v>
      </c>
      <c r="BJ3" s="144">
        <v>2025</v>
      </c>
      <c r="BK3" s="143">
        <v>2024</v>
      </c>
      <c r="BL3" s="144">
        <v>2025</v>
      </c>
      <c r="BM3" s="143">
        <v>2024</v>
      </c>
      <c r="BN3" s="144">
        <v>2025</v>
      </c>
      <c r="BO3" s="143">
        <v>2024</v>
      </c>
      <c r="BP3" s="144">
        <v>2025</v>
      </c>
      <c r="BQ3" s="143">
        <v>2024</v>
      </c>
      <c r="BR3" s="144">
        <v>2025</v>
      </c>
      <c r="BS3" s="143">
        <v>2024</v>
      </c>
      <c r="BT3" s="144">
        <v>2025</v>
      </c>
      <c r="BU3" s="143">
        <v>2024</v>
      </c>
      <c r="BV3" s="144">
        <v>2025</v>
      </c>
      <c r="BW3" s="143">
        <v>2024</v>
      </c>
      <c r="BX3" s="144">
        <v>2025</v>
      </c>
      <c r="BY3" s="143">
        <v>2024</v>
      </c>
      <c r="BZ3" s="144">
        <v>2025</v>
      </c>
      <c r="CA3" s="143">
        <v>2024</v>
      </c>
      <c r="CB3" s="144">
        <v>2025</v>
      </c>
      <c r="CC3" s="143">
        <v>2024</v>
      </c>
      <c r="CD3" s="144">
        <v>2025</v>
      </c>
      <c r="CE3" s="143">
        <v>2024</v>
      </c>
      <c r="CF3" s="144">
        <v>2025</v>
      </c>
      <c r="CG3" s="143">
        <v>2024</v>
      </c>
      <c r="CH3" s="144">
        <v>2025</v>
      </c>
      <c r="CI3" s="143">
        <v>2024</v>
      </c>
      <c r="CJ3" s="144">
        <v>2025</v>
      </c>
      <c r="CK3" s="143">
        <v>2024</v>
      </c>
      <c r="CL3" s="144">
        <v>2025</v>
      </c>
      <c r="CM3" s="143">
        <v>2024</v>
      </c>
      <c r="CN3" s="144">
        <v>2025</v>
      </c>
      <c r="CO3" s="108">
        <v>2024</v>
      </c>
      <c r="CP3" s="109">
        <v>2025</v>
      </c>
      <c r="CQ3" s="108">
        <v>2024</v>
      </c>
      <c r="CR3" s="109">
        <v>2025</v>
      </c>
      <c r="CS3" s="108">
        <v>2024</v>
      </c>
      <c r="CT3" s="109">
        <v>2025</v>
      </c>
      <c r="CU3" s="108">
        <v>2024</v>
      </c>
      <c r="CV3" s="109">
        <v>2025</v>
      </c>
      <c r="CW3" s="108">
        <v>2024</v>
      </c>
      <c r="CX3" s="109">
        <v>2025</v>
      </c>
      <c r="CY3" s="108">
        <v>2024</v>
      </c>
      <c r="CZ3" s="109">
        <v>2025</v>
      </c>
    </row>
    <row r="4" spans="1:104" x14ac:dyDescent="0.25">
      <c r="B4" s="28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4" x14ac:dyDescent="0.25">
      <c r="A5" s="27"/>
      <c r="B5" s="31" t="s">
        <v>25</v>
      </c>
      <c r="C5" s="97">
        <f>E5+G5+I5+K5+M5+O5+Q5+S5+U5+W5+Y5+AA5+AC5+AE5+AG5+AI5+AK5+AM5+AO5+AQ5+AS5+AU5+AW5+AY5+BA5+BC5+BE5+BG5+BI5+BK5+BM5+BO5+BQ5+BS5+BU5+BW5+BY5+CA5+CC5+CE5+CG5+CI5+CK5+CM5+CO5+CQ5+CS5+CU5+CW5+CY5</f>
        <v>0</v>
      </c>
      <c r="D5" s="97">
        <f>F5+H5+J5+L5+N5+P5+R5+T5+V5+X5+Z5+AB5+AD5+AF5+AH5+AJ5+AL5+AN5+AP5+AR5+AT5+AV5+AX5+AZ5+BB5+BD5+BF5+BH5+BJ5+BL5+BN5+BP5+BR5+BT5+BV5+BX5+BZ5+CB5+CD5+CF5+CH5+CJ5+CL5+CN5+CP5+CR5+CT5+CV5+CX5+CZ5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4" x14ac:dyDescent="0.25">
      <c r="A6" s="27"/>
      <c r="B6" s="31" t="s">
        <v>26</v>
      </c>
      <c r="C6" s="97">
        <f>E6+G6+I6+K6+M6+O6+Q6+S6+U6+W6+Y6+AA6+AC6+AE6+AG6+AI6+AK6+AM6+AO6+AQ6+AS6+AU6+AW6+AY6+BA6+BC6+BE6+BG6+BI6+BK6+BM6+BO6+BQ6+BS6+BU6+BW6+BY6+CA6+CC6+CE6+CG6+CI6+CK6+CM6+CO6+CQ6+CS6+CU6+CW6+CY6</f>
        <v>0</v>
      </c>
      <c r="D6" s="97">
        <f>F6+H6+J6+L6+N6+P6+R6+T6+V6+X6+Z6+AB6+AD6+AF6+AH6+AJ6+AL6+AN6+AP6+AR6+AT6+AV6+AX6+AZ6+BB6+BD6+BF6+BH6+BJ6+BL6+BN6+BP6+BR6+BT6+BV6+BX6+BZ6+CB6+CD6+CF6+CH6+CJ6+CL6+CN6+CP6+CR6+CT6+CV6+CX6+CZ6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4" x14ac:dyDescent="0.25">
      <c r="B7" s="30" t="s">
        <v>68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</row>
    <row r="8" spans="1:104" x14ac:dyDescent="0.25">
      <c r="B8" s="32" t="s">
        <v>69</v>
      </c>
      <c r="C8" s="97">
        <f t="shared" ref="C8:C10" si="0">E8+G8+I8+K8+M8+O8+Q8+S8+U8+W8+Y8+AA8+AC8+AE8+AG8+AI8+AK8+AM8+AO8+AQ8+AS8+AU8+AW8+AY8+BA8+BC8+BE8+BG8+BI8+BK8+BM8+BO8+BQ8+BS8+BU8+BW8+BY8+CA8+CC8+CE8+CG8+CI8+CK8+CM8+CO8+CQ8+CS8+CU8+CW8+CY8</f>
        <v>0</v>
      </c>
      <c r="D8" s="97">
        <f>F8+H8+J8+L8+N8+P8+R8+T8+V8+X8+Z8+AB8+AD8+AF8+AH8+AJ8+AL8+AN8+AP8+AR8+AT8+AV8+AX8+AZ8+BB8+BD8+BF8+BH8+BJ8+BL8+BN8+BP8+BR8+BT8+BV8+BX8+BZ8+CB8+CD8+CF8+CH8+CJ8+CL8+CN8+CP8+CR8+CT8+CV8+CX8+CZ8</f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4" x14ac:dyDescent="0.25">
      <c r="B9" s="32" t="s">
        <v>70</v>
      </c>
      <c r="C9" s="97">
        <f t="shared" si="0"/>
        <v>0</v>
      </c>
      <c r="D9" s="97">
        <f t="shared" ref="D9:D10" si="1">F9+H9+J9+L9+N9+P9+R9+T9+V9+X9+Z9+AB9+AD9+AF9+AH9+AJ9+AL9+AN9+AP9+AR9+AT9+AV9+AX9+AZ9+BB9+BD9+BF9+BH9+BJ9+BL9+BN9+BP9+BR9+BT9+BV9+BX9+BZ9+CB9+CD9+CF9+CH9+CJ9+CL9+CN9+CP9+CR9+CT9+CV9+CX9+CZ9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32" t="s">
        <v>71</v>
      </c>
      <c r="C10" s="97">
        <f t="shared" si="0"/>
        <v>0</v>
      </c>
      <c r="D10" s="97">
        <f t="shared" si="1"/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B11" s="70"/>
      <c r="C11" s="104"/>
      <c r="D11" s="104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</row>
    <row r="12" spans="1:104" x14ac:dyDescent="0.25">
      <c r="B12" s="32" t="s">
        <v>25</v>
      </c>
      <c r="C12" s="97">
        <f t="shared" ref="C12" si="2">E12+G12+I12+K12+M12+O12+Q12+S12+U12+W12+Y12+AA12+AC12+AE12+AG12+AI12+AK12+AM12+AO12+AQ12+AS12+AU12+AW12+AY12+BA12+BC12+BE12+BG12+BI12+BK12+BM12+BO12+BQ12+BS12+BU12+BW12+BY12+CA12+CC12+CE12+CG12+CI12+CK12+CM12+CO12+CQ12+CS12+CU12+CW12+CY12</f>
        <v>0</v>
      </c>
      <c r="D12" s="97">
        <f t="shared" ref="D12" si="3">F12+H12+J12+L12+N12+P12+R12+T12+V12+X12+Z12+AB12+AD12+AF12+AH12+AJ12+AL12+AN12+AP12+AR12+AT12+AV12+AX12+AZ12+BB12+BD12+BF12+BH12+BJ12+BL12+BN12+BP12+BR12+BT12+BV12+BX12+BZ12+CB12+CD12+CF12+CH12+CJ12+CL12+CN12+CP12+CR12+CT12+CV12+CX12+CZ12</f>
        <v>0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x14ac:dyDescent="0.25">
      <c r="B13" s="58" t="s">
        <v>26</v>
      </c>
      <c r="C13" s="97">
        <f t="shared" ref="C13" si="4">E13+G13+I13+K13+M13+O13+Q13+S13+U13+W13+Y13+AA13+AC13+AE13+AG13+AI13+AK13+AM13+AO13+AQ13+AS13+AU13+AW13+AY13+BA13+BC13+BE13+BG13+BI13+BK13+BM13+BO13+BQ13+BS13+BU13+BW13+BY13+CA13+CC13+CE13+CG13+CI13+CK13+CM13+CO13+CQ13+CS13+CU13+CW13+CY13</f>
        <v>0</v>
      </c>
      <c r="D13" s="97">
        <f t="shared" ref="D13" si="5">F13+H13+J13+L13+N13+P13+R13+T13+V13+X13+Z13+AB13+AD13+AF13+AH13+AJ13+AL13+AN13+AP13+AR13+AT13+AV13+AX13+AZ13+BB13+BD13+BF13+BH13+BJ13+BL13+BN13+BP13+BR13+BT13+BV13+BX13+BZ13+CB13+CD13+CF13+CH13+CJ13+CL13+CN13+CP13+CR13+CT13+CV13+CX13+CZ13</f>
        <v>0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</row>
    <row r="14" spans="1:104" x14ac:dyDescent="0.25">
      <c r="B14" s="58" t="s">
        <v>82</v>
      </c>
      <c r="C14" s="97">
        <v>0</v>
      </c>
      <c r="D14" s="97">
        <v>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</row>
    <row r="15" spans="1:104" x14ac:dyDescent="0.25">
      <c r="B15" s="105" t="s">
        <v>204</v>
      </c>
      <c r="C15" s="97">
        <v>0</v>
      </c>
      <c r="D15" s="97">
        <v>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</row>
    <row r="16" spans="1:104" x14ac:dyDescent="0.25">
      <c r="B16" s="66" t="s">
        <v>154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</row>
    <row r="17" spans="1:17" x14ac:dyDescent="0.25">
      <c r="B17" s="67" t="s">
        <v>153</v>
      </c>
    </row>
    <row r="18" spans="1:17" x14ac:dyDescent="0.25">
      <c r="B18" s="69" t="s">
        <v>193</v>
      </c>
    </row>
    <row r="19" spans="1:17" x14ac:dyDescent="0.25">
      <c r="B19" s="69" t="s">
        <v>156</v>
      </c>
    </row>
    <row r="20" spans="1:17" x14ac:dyDescent="0.25">
      <c r="B20" s="69" t="s">
        <v>194</v>
      </c>
    </row>
    <row r="21" spans="1:17" x14ac:dyDescent="0.25">
      <c r="B21" s="69" t="s">
        <v>205</v>
      </c>
    </row>
    <row r="29" spans="1:17" ht="20.25" x14ac:dyDescent="0.3">
      <c r="B29" s="20" t="s">
        <v>54</v>
      </c>
      <c r="C29" s="41"/>
      <c r="D29" s="41"/>
      <c r="J29" s="40"/>
    </row>
    <row r="30" spans="1:17" ht="20.25" x14ac:dyDescent="0.3">
      <c r="A30" s="27"/>
      <c r="B30" s="21" t="s">
        <v>21</v>
      </c>
      <c r="C30" s="34"/>
      <c r="D30" s="34"/>
      <c r="E30" s="33"/>
      <c r="F30" s="33"/>
      <c r="G30" s="33"/>
      <c r="H30" s="33"/>
      <c r="I30" s="33"/>
    </row>
    <row r="31" spans="1:17" ht="20.25" x14ac:dyDescent="0.3">
      <c r="A31" s="27"/>
      <c r="B31" s="33"/>
      <c r="C31" s="35"/>
      <c r="D31" s="35"/>
      <c r="E31" s="34"/>
      <c r="F31" s="34"/>
      <c r="G31" s="34"/>
      <c r="H31" s="34"/>
      <c r="I31" s="35"/>
      <c r="J31" s="36"/>
      <c r="K31" s="36"/>
      <c r="L31" s="36"/>
      <c r="M31" s="36"/>
      <c r="N31" s="36"/>
      <c r="O31" s="36"/>
      <c r="P31" s="36"/>
      <c r="Q31" s="36"/>
    </row>
    <row r="32" spans="1:17" ht="20.25" x14ac:dyDescent="0.3">
      <c r="A32" s="27"/>
      <c r="B32" s="37"/>
      <c r="E32" s="35"/>
      <c r="F32" s="35"/>
      <c r="G32" s="35"/>
      <c r="H32" s="35"/>
      <c r="I32" s="35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I33" s="38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ht="13.5" customHeight="1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5" spans="1:17" x14ac:dyDescent="0.25">
      <c r="A95" s="27"/>
      <c r="J95" s="36"/>
      <c r="K95" s="36"/>
      <c r="L95" s="36"/>
      <c r="M95" s="36"/>
      <c r="N95" s="36"/>
      <c r="O95" s="36"/>
      <c r="P95" s="36"/>
      <c r="Q95" s="36"/>
    </row>
    <row r="96" spans="1:17" x14ac:dyDescent="0.25">
      <c r="A96" s="27"/>
      <c r="J96" s="36"/>
      <c r="K96" s="36"/>
      <c r="L96" s="36"/>
      <c r="M96" s="36"/>
      <c r="N96" s="36"/>
      <c r="O96" s="36"/>
      <c r="P96" s="36"/>
      <c r="Q96" s="36"/>
    </row>
    <row r="97" spans="1:17" x14ac:dyDescent="0.25">
      <c r="A97" s="27"/>
      <c r="J97" s="36"/>
      <c r="K97" s="36"/>
      <c r="L97" s="36"/>
      <c r="M97" s="36"/>
      <c r="N97" s="36"/>
      <c r="O97" s="36"/>
      <c r="P97" s="36"/>
      <c r="Q97" s="36"/>
    </row>
    <row r="98" spans="1:17" x14ac:dyDescent="0.25">
      <c r="A98" s="27"/>
      <c r="J98" s="36"/>
      <c r="K98" s="36"/>
      <c r="L98" s="36"/>
      <c r="M98" s="36"/>
      <c r="N98" s="36"/>
      <c r="O98" s="36"/>
      <c r="P98" s="36"/>
      <c r="Q98" s="36"/>
    </row>
    <row r="99" spans="1:17" x14ac:dyDescent="0.25">
      <c r="J99" s="36"/>
      <c r="K99" s="36"/>
      <c r="L99" s="36"/>
      <c r="M99" s="36"/>
      <c r="N99" s="36"/>
      <c r="O99" s="36"/>
      <c r="P99" s="36"/>
      <c r="Q99" s="36"/>
    </row>
    <row r="102" spans="1:17" ht="20.25" x14ac:dyDescent="0.3">
      <c r="J102" s="33"/>
      <c r="K102" s="33"/>
      <c r="L102" s="33"/>
      <c r="M102" s="33"/>
      <c r="N102" s="33"/>
      <c r="O102" s="39"/>
      <c r="P102" s="39"/>
      <c r="Q102" s="39"/>
    </row>
    <row r="103" spans="1:17" ht="20.25" x14ac:dyDescent="0.3">
      <c r="J103" s="35"/>
      <c r="K103" s="35"/>
      <c r="L103" s="35"/>
      <c r="M103" s="35"/>
      <c r="N103" s="35"/>
    </row>
    <row r="104" spans="1:17" ht="20.25" x14ac:dyDescent="0.3">
      <c r="J104" s="35"/>
      <c r="K104" s="35"/>
      <c r="L104" s="35"/>
      <c r="M104" s="35"/>
      <c r="N104" s="35"/>
    </row>
    <row r="105" spans="1:17" x14ac:dyDescent="0.25">
      <c r="J105" s="38"/>
      <c r="K105" s="38"/>
      <c r="L105" s="38"/>
      <c r="M105" s="38"/>
      <c r="N105" s="38"/>
    </row>
  </sheetData>
  <mergeCells count="99">
    <mergeCell ref="CY2:CZ2"/>
    <mergeCell ref="CO2:CP2"/>
    <mergeCell ref="CQ2:CR2"/>
    <mergeCell ref="CS2:CT2"/>
    <mergeCell ref="CU2:CV2"/>
    <mergeCell ref="CW2:CX2"/>
    <mergeCell ref="CE2:CF2"/>
    <mergeCell ref="CG2:CH2"/>
    <mergeCell ref="CI2:CJ2"/>
    <mergeCell ref="CK2:CL2"/>
    <mergeCell ref="CM2:CN2"/>
    <mergeCell ref="BU2:BV2"/>
    <mergeCell ref="BW2:BX2"/>
    <mergeCell ref="BY2:BZ2"/>
    <mergeCell ref="CA2:CB2"/>
    <mergeCell ref="CC2:CD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W2:X2"/>
    <mergeCell ref="Y2:Z2"/>
    <mergeCell ref="AA2:AB2"/>
    <mergeCell ref="AC2:AD2"/>
    <mergeCell ref="AE2:AF2"/>
    <mergeCell ref="M2:N2"/>
    <mergeCell ref="O2:P2"/>
    <mergeCell ref="Q2:R2"/>
    <mergeCell ref="S2:T2"/>
    <mergeCell ref="U2:V2"/>
    <mergeCell ref="E2:F2"/>
    <mergeCell ref="G2:H2"/>
    <mergeCell ref="I2:J2"/>
    <mergeCell ref="K2:L2"/>
    <mergeCell ref="CU1:CV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W1:CX1"/>
    <mergeCell ref="CY1:CZ1"/>
    <mergeCell ref="CI1:CJ1"/>
    <mergeCell ref="CK1:CL1"/>
    <mergeCell ref="CM1:CN1"/>
    <mergeCell ref="CO1:CP1"/>
    <mergeCell ref="CQ1:CR1"/>
    <mergeCell ref="CS1:CT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2:D2"/>
    <mergeCell ref="C1:D1"/>
    <mergeCell ref="E1:F1"/>
    <mergeCell ref="G1:H1"/>
    <mergeCell ref="AK1:AL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I1:P1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66"/>
  <sheetViews>
    <sheetView tabSelected="1" zoomScale="70" zoomScaleNormal="70" workbookViewId="0">
      <pane xSplit="3" ySplit="4" topLeftCell="D5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I35" sqref="I35"/>
    </sheetView>
  </sheetViews>
  <sheetFormatPr defaultRowHeight="15" x14ac:dyDescent="0.25"/>
  <cols>
    <col min="1" max="1" width="78.5703125" customWidth="1"/>
    <col min="2" max="2" width="8.42578125" customWidth="1"/>
    <col min="3" max="3" width="10.28515625" bestFit="1" customWidth="1"/>
    <col min="4" max="91" width="9.28515625" bestFit="1" customWidth="1"/>
  </cols>
  <sheetData>
    <row r="2" spans="1:91" s="135" customFormat="1" ht="72" customHeight="1" x14ac:dyDescent="0.25">
      <c r="B2" s="207" t="s">
        <v>222</v>
      </c>
      <c r="C2" s="207"/>
      <c r="D2" s="206" t="s">
        <v>224</v>
      </c>
      <c r="E2" s="206"/>
      <c r="F2" s="206" t="s">
        <v>226</v>
      </c>
      <c r="G2" s="206"/>
      <c r="H2" s="206" t="s">
        <v>227</v>
      </c>
      <c r="I2" s="206"/>
      <c r="J2" s="206" t="s">
        <v>228</v>
      </c>
      <c r="K2" s="206"/>
      <c r="L2" s="206" t="s">
        <v>229</v>
      </c>
      <c r="M2" s="206"/>
      <c r="N2" s="206" t="s">
        <v>230</v>
      </c>
      <c r="O2" s="206"/>
      <c r="P2" s="208" t="s">
        <v>231</v>
      </c>
      <c r="Q2" s="208"/>
      <c r="R2" s="206" t="s">
        <v>232</v>
      </c>
      <c r="S2" s="206"/>
      <c r="T2" s="206" t="s">
        <v>233</v>
      </c>
      <c r="U2" s="206"/>
      <c r="V2" s="206" t="s">
        <v>234</v>
      </c>
      <c r="W2" s="206"/>
      <c r="X2" s="206" t="s">
        <v>235</v>
      </c>
      <c r="Y2" s="206"/>
      <c r="Z2" s="206" t="s">
        <v>236</v>
      </c>
      <c r="AA2" s="206"/>
      <c r="AB2" s="206" t="s">
        <v>237</v>
      </c>
      <c r="AC2" s="206"/>
      <c r="AD2" s="206" t="s">
        <v>238</v>
      </c>
      <c r="AE2" s="206"/>
      <c r="AF2" s="206" t="s">
        <v>239</v>
      </c>
      <c r="AG2" s="206"/>
      <c r="AH2" s="206" t="s">
        <v>240</v>
      </c>
      <c r="AI2" s="206"/>
      <c r="AJ2" s="206" t="s">
        <v>266</v>
      </c>
      <c r="AK2" s="206"/>
      <c r="AL2" s="206" t="s">
        <v>241</v>
      </c>
      <c r="AM2" s="206"/>
      <c r="AN2" s="206" t="s">
        <v>242</v>
      </c>
      <c r="AO2" s="206"/>
      <c r="AP2" s="206" t="s">
        <v>243</v>
      </c>
      <c r="AQ2" s="206"/>
      <c r="AR2" s="206" t="s">
        <v>244</v>
      </c>
      <c r="AS2" s="206"/>
      <c r="AT2" s="206" t="s">
        <v>245</v>
      </c>
      <c r="AU2" s="206"/>
      <c r="AV2" s="206" t="s">
        <v>246</v>
      </c>
      <c r="AW2" s="206"/>
      <c r="AX2" s="206" t="s">
        <v>247</v>
      </c>
      <c r="AY2" s="206"/>
      <c r="AZ2" s="206" t="s">
        <v>248</v>
      </c>
      <c r="BA2" s="206"/>
      <c r="BB2" s="206" t="s">
        <v>249</v>
      </c>
      <c r="BC2" s="206"/>
      <c r="BD2" s="206" t="s">
        <v>250</v>
      </c>
      <c r="BE2" s="206"/>
      <c r="BF2" s="206" t="s">
        <v>251</v>
      </c>
      <c r="BG2" s="206"/>
      <c r="BH2" s="206" t="s">
        <v>252</v>
      </c>
      <c r="BI2" s="206"/>
      <c r="BJ2" s="206" t="s">
        <v>256</v>
      </c>
      <c r="BK2" s="206"/>
      <c r="BL2" s="206" t="s">
        <v>257</v>
      </c>
      <c r="BM2" s="206"/>
      <c r="BN2" s="206" t="s">
        <v>253</v>
      </c>
      <c r="BO2" s="206"/>
      <c r="BP2" s="206" t="s">
        <v>254</v>
      </c>
      <c r="BQ2" s="206"/>
      <c r="BR2" s="206" t="s">
        <v>255</v>
      </c>
      <c r="BS2" s="206"/>
      <c r="BT2" s="206" t="s">
        <v>258</v>
      </c>
      <c r="BU2" s="206"/>
      <c r="BV2" s="206" t="s">
        <v>259</v>
      </c>
      <c r="BW2" s="206"/>
      <c r="BX2" s="206" t="s">
        <v>260</v>
      </c>
      <c r="BY2" s="206"/>
      <c r="BZ2" s="206" t="s">
        <v>261</v>
      </c>
      <c r="CA2" s="206"/>
      <c r="CB2" s="206" t="s">
        <v>262</v>
      </c>
      <c r="CC2" s="206"/>
      <c r="CD2" s="206" t="s">
        <v>263</v>
      </c>
      <c r="CE2" s="206"/>
      <c r="CF2" s="206" t="s">
        <v>267</v>
      </c>
      <c r="CG2" s="206"/>
      <c r="CH2" s="206" t="s">
        <v>264</v>
      </c>
      <c r="CI2" s="206"/>
      <c r="CJ2" s="206" t="s">
        <v>265</v>
      </c>
      <c r="CK2" s="206"/>
      <c r="CL2" s="207"/>
      <c r="CM2" s="207"/>
    </row>
    <row r="3" spans="1:91" s="125" customFormat="1" ht="18.75" x14ac:dyDescent="0.25">
      <c r="A3" s="127" t="s">
        <v>206</v>
      </c>
      <c r="B3" s="143">
        <v>2024</v>
      </c>
      <c r="C3" s="144">
        <v>2025</v>
      </c>
      <c r="D3" s="143">
        <v>2024</v>
      </c>
      <c r="E3" s="144">
        <v>2025</v>
      </c>
      <c r="F3" s="143">
        <v>2024</v>
      </c>
      <c r="G3" s="144">
        <v>2025</v>
      </c>
      <c r="H3" s="143">
        <v>2024</v>
      </c>
      <c r="I3" s="144">
        <v>2025</v>
      </c>
      <c r="J3" s="143">
        <v>2024</v>
      </c>
      <c r="K3" s="144">
        <v>2025</v>
      </c>
      <c r="L3" s="143">
        <v>2024</v>
      </c>
      <c r="M3" s="144">
        <v>2025</v>
      </c>
      <c r="N3" s="143">
        <v>2024</v>
      </c>
      <c r="O3" s="144">
        <v>2025</v>
      </c>
      <c r="P3" s="143">
        <v>2024</v>
      </c>
      <c r="Q3" s="144">
        <v>2025</v>
      </c>
      <c r="R3" s="143">
        <v>2024</v>
      </c>
      <c r="S3" s="144">
        <v>2025</v>
      </c>
      <c r="T3" s="143">
        <v>2024</v>
      </c>
      <c r="U3" s="144">
        <v>2025</v>
      </c>
      <c r="V3" s="143">
        <v>2024</v>
      </c>
      <c r="W3" s="144">
        <v>2025</v>
      </c>
      <c r="X3" s="143">
        <v>2024</v>
      </c>
      <c r="Y3" s="144">
        <v>2025</v>
      </c>
      <c r="Z3" s="143">
        <v>2024</v>
      </c>
      <c r="AA3" s="144">
        <v>2025</v>
      </c>
      <c r="AB3" s="143">
        <v>2024</v>
      </c>
      <c r="AC3" s="144">
        <v>2025</v>
      </c>
      <c r="AD3" s="143">
        <v>2024</v>
      </c>
      <c r="AE3" s="144">
        <v>2025</v>
      </c>
      <c r="AF3" s="143">
        <v>2024</v>
      </c>
      <c r="AG3" s="144">
        <v>2025</v>
      </c>
      <c r="AH3" s="143">
        <v>2024</v>
      </c>
      <c r="AI3" s="144">
        <v>2025</v>
      </c>
      <c r="AJ3" s="143">
        <v>2024</v>
      </c>
      <c r="AK3" s="144">
        <v>2025</v>
      </c>
      <c r="AL3" s="143">
        <v>2024</v>
      </c>
      <c r="AM3" s="144">
        <v>2025</v>
      </c>
      <c r="AN3" s="143">
        <v>2024</v>
      </c>
      <c r="AO3" s="144">
        <v>2025</v>
      </c>
      <c r="AP3" s="143">
        <v>2024</v>
      </c>
      <c r="AQ3" s="144">
        <v>2025</v>
      </c>
      <c r="AR3" s="143">
        <v>2024</v>
      </c>
      <c r="AS3" s="144">
        <v>2025</v>
      </c>
      <c r="AT3" s="143">
        <v>2024</v>
      </c>
      <c r="AU3" s="144">
        <v>2025</v>
      </c>
      <c r="AV3" s="143">
        <v>2024</v>
      </c>
      <c r="AW3" s="144">
        <v>2025</v>
      </c>
      <c r="AX3" s="143">
        <v>2024</v>
      </c>
      <c r="AY3" s="144">
        <v>2025</v>
      </c>
      <c r="AZ3" s="143">
        <v>2024</v>
      </c>
      <c r="BA3" s="144">
        <v>2025</v>
      </c>
      <c r="BB3" s="143">
        <v>2024</v>
      </c>
      <c r="BC3" s="144">
        <v>2025</v>
      </c>
      <c r="BD3" s="143">
        <v>2024</v>
      </c>
      <c r="BE3" s="144">
        <v>2025</v>
      </c>
      <c r="BF3" s="143">
        <v>2024</v>
      </c>
      <c r="BG3" s="144">
        <v>2025</v>
      </c>
      <c r="BH3" s="143">
        <v>2024</v>
      </c>
      <c r="BI3" s="144">
        <v>2025</v>
      </c>
      <c r="BJ3" s="143">
        <v>2024</v>
      </c>
      <c r="BK3" s="144">
        <v>2025</v>
      </c>
      <c r="BL3" s="143">
        <v>2024</v>
      </c>
      <c r="BM3" s="144">
        <v>2025</v>
      </c>
      <c r="BN3" s="143">
        <v>2024</v>
      </c>
      <c r="BO3" s="144">
        <v>2025</v>
      </c>
      <c r="BP3" s="143">
        <v>2024</v>
      </c>
      <c r="BQ3" s="144">
        <v>2025</v>
      </c>
      <c r="BR3" s="143">
        <v>2024</v>
      </c>
      <c r="BS3" s="144">
        <v>2025</v>
      </c>
      <c r="BT3" s="143">
        <v>2024</v>
      </c>
      <c r="BU3" s="144">
        <v>2025</v>
      </c>
      <c r="BV3" s="143">
        <v>2024</v>
      </c>
      <c r="BW3" s="144">
        <v>2025</v>
      </c>
      <c r="BX3" s="143">
        <v>2024</v>
      </c>
      <c r="BY3" s="144">
        <v>2025</v>
      </c>
      <c r="BZ3" s="143">
        <v>2024</v>
      </c>
      <c r="CA3" s="144">
        <v>2025</v>
      </c>
      <c r="CB3" s="143">
        <v>2024</v>
      </c>
      <c r="CC3" s="144">
        <v>2025</v>
      </c>
      <c r="CD3" s="143">
        <v>2024</v>
      </c>
      <c r="CE3" s="144">
        <v>2025</v>
      </c>
      <c r="CF3" s="143">
        <v>2024</v>
      </c>
      <c r="CG3" s="144">
        <v>2025</v>
      </c>
      <c r="CH3" s="143">
        <v>2024</v>
      </c>
      <c r="CI3" s="144">
        <v>2025</v>
      </c>
      <c r="CJ3" s="143">
        <v>2024</v>
      </c>
      <c r="CK3" s="144">
        <v>2025</v>
      </c>
      <c r="CL3" s="143">
        <v>2024</v>
      </c>
      <c r="CM3" s="144">
        <v>2025</v>
      </c>
    </row>
    <row r="4" spans="1:91" x14ac:dyDescent="0.25">
      <c r="A4" s="32" t="s">
        <v>87</v>
      </c>
      <c r="B4" s="42" t="s">
        <v>88</v>
      </c>
      <c r="C4" s="42" t="s">
        <v>88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42" t="s">
        <v>88</v>
      </c>
      <c r="W4" s="42" t="s">
        <v>88</v>
      </c>
      <c r="X4" s="42" t="s">
        <v>88</v>
      </c>
      <c r="Y4" s="42" t="s">
        <v>88</v>
      </c>
      <c r="Z4" s="42" t="s">
        <v>88</v>
      </c>
      <c r="AA4" s="42" t="s">
        <v>88</v>
      </c>
      <c r="AB4" s="42" t="s">
        <v>88</v>
      </c>
      <c r="AC4" s="42" t="s">
        <v>88</v>
      </c>
      <c r="AD4" s="42" t="s">
        <v>88</v>
      </c>
      <c r="AE4" s="42" t="s">
        <v>88</v>
      </c>
      <c r="AF4" s="42" t="s">
        <v>88</v>
      </c>
      <c r="AG4" s="42" t="s">
        <v>88</v>
      </c>
      <c r="AH4" s="42" t="s">
        <v>88</v>
      </c>
      <c r="AI4" s="42" t="s">
        <v>88</v>
      </c>
      <c r="AJ4" s="42" t="s">
        <v>88</v>
      </c>
      <c r="AK4" s="42" t="s">
        <v>88</v>
      </c>
      <c r="AL4" s="42" t="s">
        <v>88</v>
      </c>
      <c r="AM4" s="42" t="s">
        <v>88</v>
      </c>
      <c r="AN4" s="42" t="s">
        <v>88</v>
      </c>
      <c r="AO4" s="42" t="s">
        <v>88</v>
      </c>
      <c r="AP4" s="42" t="s">
        <v>88</v>
      </c>
      <c r="AQ4" s="42" t="s">
        <v>88</v>
      </c>
      <c r="AR4" s="42" t="s">
        <v>88</v>
      </c>
      <c r="AS4" s="42" t="s">
        <v>88</v>
      </c>
      <c r="AT4" s="42" t="s">
        <v>88</v>
      </c>
      <c r="AU4" s="42" t="s">
        <v>88</v>
      </c>
      <c r="AV4" s="42" t="s">
        <v>88</v>
      </c>
      <c r="AW4" s="42" t="s">
        <v>88</v>
      </c>
      <c r="AX4" s="42" t="s">
        <v>88</v>
      </c>
      <c r="AY4" s="42" t="s">
        <v>88</v>
      </c>
      <c r="AZ4" s="42" t="s">
        <v>88</v>
      </c>
      <c r="BA4" s="42" t="s">
        <v>88</v>
      </c>
      <c r="BB4" s="42" t="s">
        <v>88</v>
      </c>
      <c r="BC4" s="42" t="s">
        <v>88</v>
      </c>
      <c r="BD4" s="42" t="s">
        <v>88</v>
      </c>
      <c r="BE4" s="42" t="s">
        <v>88</v>
      </c>
      <c r="BF4" s="42" t="s">
        <v>88</v>
      </c>
      <c r="BG4" s="42" t="s">
        <v>88</v>
      </c>
      <c r="BH4" s="42" t="s">
        <v>88</v>
      </c>
      <c r="BI4" s="42" t="s">
        <v>88</v>
      </c>
      <c r="BJ4" s="42" t="s">
        <v>88</v>
      </c>
      <c r="BK4" s="42" t="s">
        <v>88</v>
      </c>
      <c r="BL4" s="42" t="s">
        <v>88</v>
      </c>
      <c r="BM4" s="42" t="s">
        <v>88</v>
      </c>
      <c r="BN4" s="42" t="s">
        <v>88</v>
      </c>
      <c r="BO4" s="42" t="s">
        <v>88</v>
      </c>
      <c r="BP4" s="42" t="s">
        <v>88</v>
      </c>
      <c r="BQ4" s="42" t="s">
        <v>88</v>
      </c>
      <c r="BR4" s="42" t="s">
        <v>88</v>
      </c>
      <c r="BS4" s="42" t="s">
        <v>88</v>
      </c>
      <c r="BT4" s="42" t="s">
        <v>88</v>
      </c>
      <c r="BU4" s="42" t="s">
        <v>88</v>
      </c>
      <c r="BV4" s="42" t="s">
        <v>88</v>
      </c>
      <c r="BW4" s="42" t="s">
        <v>88</v>
      </c>
      <c r="BX4" s="42" t="s">
        <v>88</v>
      </c>
      <c r="BY4" s="42" t="s">
        <v>88</v>
      </c>
      <c r="BZ4" s="42" t="s">
        <v>88</v>
      </c>
      <c r="CA4" s="42" t="s">
        <v>88</v>
      </c>
      <c r="CB4" s="42" t="s">
        <v>88</v>
      </c>
      <c r="CC4" s="42" t="s">
        <v>88</v>
      </c>
      <c r="CD4" s="42" t="s">
        <v>88</v>
      </c>
      <c r="CE4" s="42" t="s">
        <v>88</v>
      </c>
      <c r="CF4" s="42" t="s">
        <v>88</v>
      </c>
      <c r="CG4" s="42" t="s">
        <v>88</v>
      </c>
      <c r="CH4" s="42" t="s">
        <v>88</v>
      </c>
      <c r="CI4" s="42" t="s">
        <v>88</v>
      </c>
      <c r="CJ4" s="42" t="s">
        <v>88</v>
      </c>
      <c r="CK4" s="42" t="s">
        <v>88</v>
      </c>
      <c r="CL4" s="42" t="s">
        <v>88</v>
      </c>
      <c r="CM4" s="42" t="s">
        <v>88</v>
      </c>
    </row>
    <row r="5" spans="1:91" x14ac:dyDescent="0.25">
      <c r="A5" s="57" t="s">
        <v>207</v>
      </c>
      <c r="B5" s="121">
        <f t="shared" ref="B5:BM5" si="0">B6+B7</f>
        <v>0</v>
      </c>
      <c r="C5" s="100">
        <f t="shared" si="0"/>
        <v>0</v>
      </c>
      <c r="D5" s="121">
        <f t="shared" si="0"/>
        <v>0</v>
      </c>
      <c r="E5" s="121">
        <f t="shared" si="0"/>
        <v>0</v>
      </c>
      <c r="F5" s="121">
        <f t="shared" si="0"/>
        <v>0</v>
      </c>
      <c r="G5" s="121">
        <f t="shared" si="0"/>
        <v>0</v>
      </c>
      <c r="H5" s="121">
        <f t="shared" si="0"/>
        <v>0</v>
      </c>
      <c r="I5" s="121">
        <f t="shared" si="0"/>
        <v>0</v>
      </c>
      <c r="J5" s="121">
        <f t="shared" si="0"/>
        <v>0</v>
      </c>
      <c r="K5" s="121">
        <f t="shared" si="0"/>
        <v>0</v>
      </c>
      <c r="L5" s="121">
        <f t="shared" si="0"/>
        <v>0</v>
      </c>
      <c r="M5" s="121">
        <f t="shared" si="0"/>
        <v>0</v>
      </c>
      <c r="N5" s="121">
        <f t="shared" si="0"/>
        <v>0</v>
      </c>
      <c r="O5" s="121">
        <f t="shared" si="0"/>
        <v>0</v>
      </c>
      <c r="P5" s="121">
        <f t="shared" si="0"/>
        <v>0</v>
      </c>
      <c r="Q5" s="121">
        <f t="shared" si="0"/>
        <v>0</v>
      </c>
      <c r="R5" s="121">
        <f t="shared" si="0"/>
        <v>0</v>
      </c>
      <c r="S5" s="121">
        <f t="shared" si="0"/>
        <v>0</v>
      </c>
      <c r="T5" s="121">
        <f t="shared" si="0"/>
        <v>0</v>
      </c>
      <c r="U5" s="121">
        <f t="shared" si="0"/>
        <v>0</v>
      </c>
      <c r="V5" s="121">
        <f t="shared" si="0"/>
        <v>0</v>
      </c>
      <c r="W5" s="121">
        <f t="shared" si="0"/>
        <v>0</v>
      </c>
      <c r="X5" s="121">
        <f t="shared" si="0"/>
        <v>0</v>
      </c>
      <c r="Y5" s="121">
        <f t="shared" si="0"/>
        <v>0</v>
      </c>
      <c r="Z5" s="121">
        <f t="shared" si="0"/>
        <v>0</v>
      </c>
      <c r="AA5" s="121">
        <f t="shared" si="0"/>
        <v>0</v>
      </c>
      <c r="AB5" s="121">
        <f t="shared" si="0"/>
        <v>0</v>
      </c>
      <c r="AC5" s="121">
        <f t="shared" si="0"/>
        <v>0</v>
      </c>
      <c r="AD5" s="121">
        <f t="shared" si="0"/>
        <v>0</v>
      </c>
      <c r="AE5" s="121">
        <f t="shared" si="0"/>
        <v>0</v>
      </c>
      <c r="AF5" s="121">
        <f t="shared" si="0"/>
        <v>0</v>
      </c>
      <c r="AG5" s="121">
        <f t="shared" si="0"/>
        <v>0</v>
      </c>
      <c r="AH5" s="121">
        <f t="shared" si="0"/>
        <v>0</v>
      </c>
      <c r="AI5" s="121">
        <f t="shared" si="0"/>
        <v>0</v>
      </c>
      <c r="AJ5" s="121">
        <f t="shared" si="0"/>
        <v>0</v>
      </c>
      <c r="AK5" s="121">
        <f t="shared" si="0"/>
        <v>0</v>
      </c>
      <c r="AL5" s="121">
        <f t="shared" si="0"/>
        <v>0</v>
      </c>
      <c r="AM5" s="121">
        <f t="shared" si="0"/>
        <v>0</v>
      </c>
      <c r="AN5" s="121">
        <f t="shared" si="0"/>
        <v>0</v>
      </c>
      <c r="AO5" s="121">
        <f t="shared" si="0"/>
        <v>0</v>
      </c>
      <c r="AP5" s="121">
        <f t="shared" si="0"/>
        <v>0</v>
      </c>
      <c r="AQ5" s="121">
        <f t="shared" si="0"/>
        <v>0</v>
      </c>
      <c r="AR5" s="121">
        <f t="shared" si="0"/>
        <v>0</v>
      </c>
      <c r="AS5" s="121">
        <f t="shared" si="0"/>
        <v>0</v>
      </c>
      <c r="AT5" s="121">
        <f t="shared" si="0"/>
        <v>0</v>
      </c>
      <c r="AU5" s="121">
        <f t="shared" si="0"/>
        <v>0</v>
      </c>
      <c r="AV5" s="121">
        <f t="shared" si="0"/>
        <v>0</v>
      </c>
      <c r="AW5" s="121">
        <f t="shared" si="0"/>
        <v>0</v>
      </c>
      <c r="AX5" s="121">
        <f t="shared" si="0"/>
        <v>0</v>
      </c>
      <c r="AY5" s="121">
        <f t="shared" si="0"/>
        <v>0</v>
      </c>
      <c r="AZ5" s="121">
        <f t="shared" si="0"/>
        <v>0</v>
      </c>
      <c r="BA5" s="121">
        <f t="shared" si="0"/>
        <v>0</v>
      </c>
      <c r="BB5" s="121">
        <f t="shared" si="0"/>
        <v>0</v>
      </c>
      <c r="BC5" s="121">
        <f t="shared" si="0"/>
        <v>0</v>
      </c>
      <c r="BD5" s="121">
        <f t="shared" si="0"/>
        <v>0</v>
      </c>
      <c r="BE5" s="121">
        <f t="shared" si="0"/>
        <v>0</v>
      </c>
      <c r="BF5" s="121">
        <f t="shared" si="0"/>
        <v>0</v>
      </c>
      <c r="BG5" s="121">
        <f t="shared" si="0"/>
        <v>0</v>
      </c>
      <c r="BH5" s="121">
        <f t="shared" si="0"/>
        <v>0</v>
      </c>
      <c r="BI5" s="121">
        <f t="shared" si="0"/>
        <v>0</v>
      </c>
      <c r="BJ5" s="121">
        <f t="shared" si="0"/>
        <v>0</v>
      </c>
      <c r="BK5" s="121">
        <f t="shared" si="0"/>
        <v>0</v>
      </c>
      <c r="BL5" s="121">
        <f t="shared" si="0"/>
        <v>0</v>
      </c>
      <c r="BM5" s="121">
        <f t="shared" si="0"/>
        <v>0</v>
      </c>
      <c r="BN5" s="121">
        <f t="shared" ref="BN5:CK5" si="1">BN6+BN7</f>
        <v>0</v>
      </c>
      <c r="BO5" s="121">
        <f t="shared" si="1"/>
        <v>0</v>
      </c>
      <c r="BP5" s="121">
        <f t="shared" si="1"/>
        <v>0</v>
      </c>
      <c r="BQ5" s="121">
        <f t="shared" si="1"/>
        <v>0</v>
      </c>
      <c r="BR5" s="121">
        <f t="shared" si="1"/>
        <v>0</v>
      </c>
      <c r="BS5" s="121">
        <f t="shared" si="1"/>
        <v>0</v>
      </c>
      <c r="BT5" s="121">
        <f t="shared" si="1"/>
        <v>0</v>
      </c>
      <c r="BU5" s="121">
        <f t="shared" si="1"/>
        <v>0</v>
      </c>
      <c r="BV5" s="121">
        <f t="shared" si="1"/>
        <v>0</v>
      </c>
      <c r="BW5" s="121">
        <f t="shared" si="1"/>
        <v>0</v>
      </c>
      <c r="BX5" s="121">
        <f t="shared" si="1"/>
        <v>0</v>
      </c>
      <c r="BY5" s="121">
        <f t="shared" si="1"/>
        <v>0</v>
      </c>
      <c r="BZ5" s="121">
        <f t="shared" si="1"/>
        <v>0</v>
      </c>
      <c r="CA5" s="121">
        <f t="shared" si="1"/>
        <v>0</v>
      </c>
      <c r="CB5" s="121">
        <f t="shared" si="1"/>
        <v>0</v>
      </c>
      <c r="CC5" s="121">
        <f t="shared" si="1"/>
        <v>0</v>
      </c>
      <c r="CD5" s="121">
        <f t="shared" si="1"/>
        <v>0</v>
      </c>
      <c r="CE5" s="121">
        <f t="shared" si="1"/>
        <v>0</v>
      </c>
      <c r="CF5" s="121">
        <f t="shared" si="1"/>
        <v>0</v>
      </c>
      <c r="CG5" s="121">
        <f t="shared" si="1"/>
        <v>0</v>
      </c>
      <c r="CH5" s="121">
        <f t="shared" si="1"/>
        <v>0</v>
      </c>
      <c r="CI5" s="121">
        <f t="shared" si="1"/>
        <v>0</v>
      </c>
      <c r="CJ5" s="121">
        <f t="shared" si="1"/>
        <v>0</v>
      </c>
      <c r="CK5" s="121">
        <f t="shared" si="1"/>
        <v>0</v>
      </c>
      <c r="CL5" s="100"/>
      <c r="CM5" s="100"/>
    </row>
    <row r="6" spans="1:91" x14ac:dyDescent="0.25">
      <c r="A6" s="58" t="s">
        <v>7</v>
      </c>
      <c r="B6" s="106">
        <f>SUM(D6,F6,H6,J6,L6,N6,P6,R6,T6,V6,X6,Z6,AB6,AD6,AF6,AH6,AJ6,AL6,AN6,AP6,AR6,AT6,AV6,AX6,AZ6,BB6,BD6,BF6,BH6,BJ6,BL6,BN6,BP6,BR6,BT6,BV6,BX6,BZ6,CB6,CD6,CF6,CH6,CJ6,CL6)</f>
        <v>0</v>
      </c>
      <c r="C6" s="106">
        <f>SUM(E6,G6,I6,K6,M6,O6,Q6,S6,U6,W6,Y6,AA6,AC6,AE6,AG6,AI6,AK6,AM6,AO6,AQ6,AS6,AU6,AW6,AY6,BA6,BC6,BE6,BG6,BI6,BK6,BM6,BO6,BQ6,BS6,BU6,BW6,BY6,CA6,CC6,CE6,CG6,CI6,CK6,CM6)</f>
        <v>0</v>
      </c>
      <c r="D6" s="114"/>
      <c r="E6" s="114"/>
      <c r="F6" s="42"/>
      <c r="G6" s="42"/>
      <c r="H6" s="42"/>
      <c r="I6" s="42"/>
      <c r="J6" s="114"/>
      <c r="K6" s="114"/>
      <c r="L6" s="42"/>
      <c r="M6" s="42"/>
      <c r="N6" s="114"/>
      <c r="O6" s="114"/>
      <c r="P6" s="114"/>
      <c r="Q6" s="114"/>
      <c r="R6" s="42"/>
      <c r="S6" s="42"/>
      <c r="T6" s="42"/>
      <c r="U6" s="114"/>
      <c r="V6" s="42"/>
      <c r="W6" s="42"/>
      <c r="X6" s="42"/>
      <c r="Y6" s="42"/>
      <c r="Z6" s="42"/>
      <c r="AA6" s="42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42"/>
      <c r="AM6" s="42"/>
      <c r="AN6" s="42"/>
      <c r="AO6" s="42"/>
      <c r="AP6" s="42"/>
      <c r="AQ6" s="42"/>
      <c r="AR6" s="42"/>
      <c r="AS6" s="42"/>
      <c r="AT6" s="114"/>
      <c r="AU6" s="114"/>
      <c r="AV6" s="42"/>
      <c r="AW6" s="42"/>
      <c r="AX6" s="114"/>
      <c r="AY6" s="114"/>
      <c r="AZ6" s="114"/>
      <c r="BA6" s="114"/>
      <c r="BB6" s="114"/>
      <c r="BC6" s="114"/>
      <c r="BD6" s="114"/>
      <c r="BE6" s="114"/>
      <c r="BF6" s="42"/>
      <c r="BG6" s="42"/>
      <c r="BH6" s="114"/>
      <c r="BI6" s="114"/>
      <c r="BJ6" s="114"/>
      <c r="BK6" s="42"/>
      <c r="BL6" s="114"/>
      <c r="BM6" s="114"/>
      <c r="BN6" s="114"/>
      <c r="BO6" s="114"/>
      <c r="BP6" s="114"/>
      <c r="BQ6" s="114"/>
      <c r="BR6" s="114"/>
      <c r="BS6" s="114"/>
      <c r="BT6" s="42"/>
      <c r="BU6" s="42"/>
      <c r="BV6" s="114"/>
      <c r="BW6" s="114"/>
      <c r="BX6" s="114"/>
      <c r="BY6" s="114"/>
      <c r="BZ6" s="114"/>
      <c r="CA6" s="114"/>
      <c r="CB6" s="114"/>
      <c r="CC6" s="114"/>
      <c r="CD6" s="42"/>
      <c r="CE6" s="42"/>
      <c r="CF6" s="42"/>
      <c r="CG6" s="42"/>
      <c r="CH6" s="42"/>
      <c r="CI6" s="42"/>
      <c r="CJ6" s="42"/>
      <c r="CK6" s="42"/>
      <c r="CL6" s="42"/>
      <c r="CM6" s="42"/>
    </row>
    <row r="7" spans="1:91" x14ac:dyDescent="0.25">
      <c r="A7" s="1" t="s">
        <v>89</v>
      </c>
      <c r="B7" s="106">
        <f t="shared" ref="B7:C26" si="2">SUM(D7,F7,H7,J7,L7,N7,P7,R7,T7,V7,X7,Z7,AB7,AD7,AF7,AH7,AJ7,AL7,AN7,AP7,AR7,AT7,AV7,AX7,AZ7,BB7,BD7,BF7,BH7,BJ7,BL7,BN7,BP7,BR7,BT7,BV7,BX7,BZ7,CB7,CD7,CF7,CH7,CJ7,CL7)</f>
        <v>0</v>
      </c>
      <c r="C7" s="106">
        <f t="shared" si="2"/>
        <v>0</v>
      </c>
      <c r="D7" s="114"/>
      <c r="E7" s="114"/>
      <c r="F7" s="42"/>
      <c r="G7" s="42"/>
      <c r="H7" s="42"/>
      <c r="I7" s="42"/>
      <c r="J7" s="114"/>
      <c r="K7" s="114"/>
      <c r="L7" s="42"/>
      <c r="M7" s="42"/>
      <c r="N7" s="114"/>
      <c r="O7" s="114"/>
      <c r="P7" s="114"/>
      <c r="Q7" s="114"/>
      <c r="R7" s="42"/>
      <c r="S7" s="42"/>
      <c r="T7" s="42"/>
      <c r="U7" s="114"/>
      <c r="V7" s="42"/>
      <c r="W7" s="42"/>
      <c r="X7" s="42"/>
      <c r="Y7" s="42"/>
      <c r="Z7" s="42"/>
      <c r="AA7" s="42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42"/>
      <c r="AM7" s="42"/>
      <c r="AN7" s="42"/>
      <c r="AO7" s="42"/>
      <c r="AP7" s="42"/>
      <c r="AQ7" s="42"/>
      <c r="AR7" s="42"/>
      <c r="AS7" s="42"/>
      <c r="AT7" s="114"/>
      <c r="AU7" s="114"/>
      <c r="AV7" s="42"/>
      <c r="AW7" s="42"/>
      <c r="AX7" s="114"/>
      <c r="AY7" s="114"/>
      <c r="AZ7" s="114"/>
      <c r="BA7" s="114"/>
      <c r="BB7" s="114"/>
      <c r="BC7" s="114"/>
      <c r="BD7" s="114"/>
      <c r="BE7" s="114"/>
      <c r="BF7" s="42"/>
      <c r="BG7" s="42"/>
      <c r="BH7" s="114"/>
      <c r="BI7" s="114"/>
      <c r="BJ7" s="114"/>
      <c r="BK7" s="42"/>
      <c r="BL7" s="114"/>
      <c r="BM7" s="114"/>
      <c r="BN7" s="114"/>
      <c r="BO7" s="114"/>
      <c r="BP7" s="114"/>
      <c r="BQ7" s="114"/>
      <c r="BR7" s="114"/>
      <c r="BS7" s="114"/>
      <c r="BT7" s="42"/>
      <c r="BU7" s="42"/>
      <c r="BV7" s="114"/>
      <c r="BW7" s="114"/>
      <c r="BX7" s="114"/>
      <c r="BY7" s="114"/>
      <c r="BZ7" s="114"/>
      <c r="CA7" s="114"/>
      <c r="CB7" s="114"/>
      <c r="CC7" s="114"/>
      <c r="CD7" s="42"/>
      <c r="CE7" s="42"/>
      <c r="CF7" s="42"/>
      <c r="CG7" s="42"/>
      <c r="CH7" s="42"/>
      <c r="CI7" s="42"/>
      <c r="CJ7" s="42"/>
      <c r="CK7" s="42"/>
      <c r="CL7" s="42"/>
      <c r="CM7" s="42"/>
    </row>
    <row r="8" spans="1:91" x14ac:dyDescent="0.25">
      <c r="A8" s="24" t="s">
        <v>208</v>
      </c>
      <c r="B8" s="116">
        <f t="shared" si="2"/>
        <v>0</v>
      </c>
      <c r="C8" s="116">
        <f t="shared" si="2"/>
        <v>0</v>
      </c>
      <c r="D8" s="116"/>
      <c r="E8" s="116"/>
      <c r="F8" s="59"/>
      <c r="G8" s="59"/>
      <c r="H8" s="59"/>
      <c r="I8" s="59"/>
      <c r="J8" s="116"/>
      <c r="K8" s="116"/>
      <c r="L8" s="59"/>
      <c r="M8" s="59"/>
      <c r="N8" s="116"/>
      <c r="O8" s="116"/>
      <c r="P8" s="116"/>
      <c r="Q8" s="116"/>
      <c r="R8" s="59"/>
      <c r="S8" s="59"/>
      <c r="T8" s="59"/>
      <c r="U8" s="116"/>
      <c r="V8" s="59"/>
      <c r="W8" s="59"/>
      <c r="X8" s="59"/>
      <c r="Y8" s="59"/>
      <c r="Z8" s="59"/>
      <c r="AA8" s="59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59"/>
      <c r="AM8" s="59"/>
      <c r="AN8" s="59"/>
      <c r="AO8" s="59"/>
      <c r="AP8" s="59"/>
      <c r="AQ8" s="59"/>
      <c r="AR8" s="59"/>
      <c r="AS8" s="59"/>
      <c r="AT8" s="116"/>
      <c r="AU8" s="116"/>
      <c r="AV8" s="59"/>
      <c r="AW8" s="59"/>
      <c r="AX8" s="116"/>
      <c r="AY8" s="116"/>
      <c r="AZ8" s="116"/>
      <c r="BA8" s="116"/>
      <c r="BB8" s="116"/>
      <c r="BC8" s="116"/>
      <c r="BD8" s="116"/>
      <c r="BE8" s="116"/>
      <c r="BF8" s="59"/>
      <c r="BG8" s="59"/>
      <c r="BH8" s="116"/>
      <c r="BI8" s="116"/>
      <c r="BJ8" s="116"/>
      <c r="BK8" s="59"/>
      <c r="BL8" s="116"/>
      <c r="BM8" s="116"/>
      <c r="BN8" s="116"/>
      <c r="BO8" s="116"/>
      <c r="BP8" s="116"/>
      <c r="BQ8" s="116"/>
      <c r="BR8" s="116"/>
      <c r="BS8" s="116"/>
      <c r="BT8" s="59"/>
      <c r="BU8" s="59"/>
      <c r="BV8" s="116"/>
      <c r="BW8" s="116"/>
      <c r="BX8" s="116"/>
      <c r="BY8" s="116"/>
      <c r="BZ8" s="116"/>
      <c r="CA8" s="116"/>
      <c r="CB8" s="116"/>
      <c r="CC8" s="116"/>
      <c r="CD8" s="59"/>
      <c r="CE8" s="59"/>
      <c r="CF8" s="59"/>
      <c r="CG8" s="59"/>
      <c r="CH8" s="59"/>
      <c r="CI8" s="59"/>
      <c r="CJ8" s="59"/>
      <c r="CK8" s="59"/>
      <c r="CL8" s="59"/>
      <c r="CM8" s="59"/>
    </row>
    <row r="9" spans="1:91" x14ac:dyDescent="0.25">
      <c r="A9" s="1" t="s">
        <v>90</v>
      </c>
      <c r="B9" s="106">
        <f t="shared" si="2"/>
        <v>0</v>
      </c>
      <c r="C9" s="106">
        <f t="shared" si="2"/>
        <v>0</v>
      </c>
      <c r="D9" s="114"/>
      <c r="E9" s="114"/>
      <c r="F9" s="42"/>
      <c r="G9" s="42"/>
      <c r="H9" s="42"/>
      <c r="I9" s="42"/>
      <c r="J9" s="114"/>
      <c r="K9" s="114"/>
      <c r="L9" s="42"/>
      <c r="M9" s="42"/>
      <c r="N9" s="114"/>
      <c r="O9" s="114"/>
      <c r="P9" s="114"/>
      <c r="Q9" s="114"/>
      <c r="R9" s="42"/>
      <c r="S9" s="42"/>
      <c r="T9" s="42"/>
      <c r="U9" s="114"/>
      <c r="V9" s="42"/>
      <c r="W9" s="42"/>
      <c r="X9" s="42"/>
      <c r="Y9" s="42"/>
      <c r="Z9" s="42"/>
      <c r="AA9" s="42"/>
      <c r="AB9" s="114"/>
      <c r="AC9" s="114"/>
      <c r="AD9" s="114"/>
      <c r="AE9" s="114"/>
      <c r="AF9" s="114"/>
      <c r="AG9" s="114"/>
      <c r="AH9" s="114"/>
      <c r="AI9" s="42"/>
      <c r="AJ9" s="114"/>
      <c r="AK9" s="114"/>
      <c r="AL9" s="42"/>
      <c r="AM9" s="42"/>
      <c r="AN9" s="42"/>
      <c r="AO9" s="42"/>
      <c r="AP9" s="42"/>
      <c r="AQ9" s="42"/>
      <c r="AR9" s="42"/>
      <c r="AS9" s="42"/>
      <c r="AT9" s="114"/>
      <c r="AU9" s="114"/>
      <c r="AV9" s="42"/>
      <c r="AW9" s="42"/>
      <c r="AX9" s="114"/>
      <c r="AY9" s="114"/>
      <c r="AZ9" s="114"/>
      <c r="BA9" s="114"/>
      <c r="BB9" s="114"/>
      <c r="BC9" s="114"/>
      <c r="BD9" s="114"/>
      <c r="BE9" s="114"/>
      <c r="BF9" s="42"/>
      <c r="BG9" s="42"/>
      <c r="BH9" s="114"/>
      <c r="BI9" s="114"/>
      <c r="BJ9" s="114"/>
      <c r="BK9" s="42"/>
      <c r="BL9" s="114"/>
      <c r="BM9" s="114"/>
      <c r="BN9" s="114"/>
      <c r="BO9" s="114"/>
      <c r="BP9" s="114"/>
      <c r="BQ9" s="114"/>
      <c r="BR9" s="114"/>
      <c r="BS9" s="114"/>
      <c r="BT9" s="42"/>
      <c r="BU9" s="42"/>
      <c r="BV9" s="114"/>
      <c r="BW9" s="114"/>
      <c r="BX9" s="114"/>
      <c r="BY9" s="114"/>
      <c r="BZ9" s="114"/>
      <c r="CA9" s="114"/>
      <c r="CB9" s="114"/>
      <c r="CC9" s="114"/>
      <c r="CD9" s="42"/>
      <c r="CE9" s="42"/>
      <c r="CF9" s="42"/>
      <c r="CG9" s="42"/>
      <c r="CH9" s="42"/>
      <c r="CI9" s="42"/>
      <c r="CJ9" s="42"/>
      <c r="CK9" s="42"/>
      <c r="CL9" s="42"/>
      <c r="CM9" s="42"/>
    </row>
    <row r="10" spans="1:91" x14ac:dyDescent="0.25">
      <c r="A10" s="24" t="s">
        <v>91</v>
      </c>
      <c r="B10" s="116">
        <f t="shared" si="2"/>
        <v>0</v>
      </c>
      <c r="C10" s="116">
        <f t="shared" si="2"/>
        <v>0</v>
      </c>
      <c r="D10" s="116"/>
      <c r="E10" s="116"/>
      <c r="F10" s="59"/>
      <c r="G10" s="59"/>
      <c r="H10" s="59"/>
      <c r="I10" s="59"/>
      <c r="J10" s="116"/>
      <c r="K10" s="116"/>
      <c r="L10" s="59"/>
      <c r="M10" s="59"/>
      <c r="N10" s="116"/>
      <c r="O10" s="116"/>
      <c r="P10" s="116"/>
      <c r="Q10" s="116"/>
      <c r="R10" s="59"/>
      <c r="S10" s="59"/>
      <c r="T10" s="59"/>
      <c r="U10" s="116"/>
      <c r="V10" s="59"/>
      <c r="W10" s="59"/>
      <c r="X10" s="59"/>
      <c r="Y10" s="59"/>
      <c r="Z10" s="59"/>
      <c r="AA10" s="59"/>
      <c r="AB10" s="116"/>
      <c r="AC10" s="116"/>
      <c r="AD10" s="116"/>
      <c r="AE10" s="116"/>
      <c r="AF10" s="116"/>
      <c r="AG10" s="116"/>
      <c r="AH10" s="116"/>
      <c r="AI10" s="59"/>
      <c r="AJ10" s="116"/>
      <c r="AK10" s="116"/>
      <c r="AL10" s="59"/>
      <c r="AM10" s="59"/>
      <c r="AN10" s="59"/>
      <c r="AO10" s="59"/>
      <c r="AP10" s="59"/>
      <c r="AQ10" s="59"/>
      <c r="AR10" s="59"/>
      <c r="AS10" s="59"/>
      <c r="AT10" s="116"/>
      <c r="AU10" s="116"/>
      <c r="AV10" s="59"/>
      <c r="AW10" s="59"/>
      <c r="AX10" s="116"/>
      <c r="AY10" s="116"/>
      <c r="AZ10" s="116"/>
      <c r="BA10" s="116"/>
      <c r="BB10" s="116"/>
      <c r="BC10" s="116"/>
      <c r="BD10" s="116"/>
      <c r="BE10" s="116"/>
      <c r="BF10" s="59"/>
      <c r="BG10" s="59"/>
      <c r="BH10" s="116"/>
      <c r="BI10" s="116"/>
      <c r="BJ10" s="116"/>
      <c r="BK10" s="59"/>
      <c r="BL10" s="116"/>
      <c r="BM10" s="116"/>
      <c r="BN10" s="116"/>
      <c r="BO10" s="116"/>
      <c r="BP10" s="116"/>
      <c r="BQ10" s="116"/>
      <c r="BR10" s="116"/>
      <c r="BS10" s="116"/>
      <c r="BT10" s="59"/>
      <c r="BU10" s="59"/>
      <c r="BV10" s="116"/>
      <c r="BW10" s="116"/>
      <c r="BX10" s="116"/>
      <c r="BY10" s="116"/>
      <c r="BZ10" s="116"/>
      <c r="CA10" s="116"/>
      <c r="CB10" s="116"/>
      <c r="CC10" s="116"/>
      <c r="CD10" s="59"/>
      <c r="CE10" s="59"/>
      <c r="CF10" s="59"/>
      <c r="CG10" s="59"/>
      <c r="CH10" s="59"/>
      <c r="CI10" s="59"/>
      <c r="CJ10" s="59"/>
      <c r="CK10" s="59"/>
      <c r="CL10" s="59"/>
      <c r="CM10" s="59"/>
    </row>
    <row r="11" spans="1:91" x14ac:dyDescent="0.25">
      <c r="A11" s="32" t="s">
        <v>92</v>
      </c>
      <c r="B11" s="106">
        <f t="shared" si="2"/>
        <v>0</v>
      </c>
      <c r="C11" s="106">
        <f t="shared" si="2"/>
        <v>0</v>
      </c>
      <c r="D11" s="114"/>
      <c r="E11" s="114"/>
      <c r="F11" s="42"/>
      <c r="G11" s="42"/>
      <c r="H11" s="42"/>
      <c r="I11" s="42"/>
      <c r="J11" s="114"/>
      <c r="K11" s="114"/>
      <c r="L11" s="42"/>
      <c r="M11" s="42"/>
      <c r="N11" s="114"/>
      <c r="O11" s="114"/>
      <c r="P11" s="114"/>
      <c r="Q11" s="114"/>
      <c r="R11" s="42"/>
      <c r="S11" s="42"/>
      <c r="T11" s="42"/>
      <c r="U11" s="114"/>
      <c r="V11" s="42"/>
      <c r="W11" s="42"/>
      <c r="X11" s="42"/>
      <c r="Y11" s="42"/>
      <c r="Z11" s="42"/>
      <c r="AA11" s="42"/>
      <c r="AB11" s="114"/>
      <c r="AC11" s="114"/>
      <c r="AD11" s="114"/>
      <c r="AE11" s="114"/>
      <c r="AF11" s="114"/>
      <c r="AG11" s="114"/>
      <c r="AH11" s="114"/>
      <c r="AI11" s="42"/>
      <c r="AJ11" s="114"/>
      <c r="AK11" s="114"/>
      <c r="AL11" s="42"/>
      <c r="AM11" s="42"/>
      <c r="AN11" s="42"/>
      <c r="AO11" s="42"/>
      <c r="AP11" s="42"/>
      <c r="AQ11" s="42"/>
      <c r="AR11" s="42"/>
      <c r="AS11" s="42"/>
      <c r="AT11" s="114"/>
      <c r="AU11" s="114"/>
      <c r="AV11" s="42"/>
      <c r="AW11" s="42"/>
      <c r="AX11" s="114"/>
      <c r="AY11" s="114"/>
      <c r="AZ11" s="114"/>
      <c r="BA11" s="114"/>
      <c r="BB11" s="114"/>
      <c r="BC11" s="114"/>
      <c r="BD11" s="114"/>
      <c r="BE11" s="114"/>
      <c r="BF11" s="42"/>
      <c r="BG11" s="42"/>
      <c r="BH11" s="114"/>
      <c r="BI11" s="114"/>
      <c r="BJ11" s="114"/>
      <c r="BK11" s="42"/>
      <c r="BL11" s="114"/>
      <c r="BM11" s="114"/>
      <c r="BN11" s="114"/>
      <c r="BO11" s="114"/>
      <c r="BP11" s="114"/>
      <c r="BQ11" s="114"/>
      <c r="BR11" s="114"/>
      <c r="BS11" s="114"/>
      <c r="BT11" s="42"/>
      <c r="BU11" s="42"/>
      <c r="BV11" s="114"/>
      <c r="BW11" s="114"/>
      <c r="BX11" s="114"/>
      <c r="BY11" s="114"/>
      <c r="BZ11" s="114"/>
      <c r="CA11" s="114"/>
      <c r="CB11" s="114"/>
      <c r="CC11" s="114"/>
      <c r="CD11" s="42"/>
      <c r="CE11" s="42"/>
      <c r="CF11" s="42"/>
      <c r="CG11" s="42"/>
      <c r="CH11" s="42"/>
      <c r="CI11" s="42"/>
      <c r="CJ11" s="42"/>
      <c r="CK11" s="42"/>
      <c r="CL11" s="42"/>
      <c r="CM11" s="42"/>
    </row>
    <row r="12" spans="1:91" x14ac:dyDescent="0.25">
      <c r="A12" s="24" t="s">
        <v>93</v>
      </c>
      <c r="B12" s="117">
        <f t="shared" si="2"/>
        <v>0</v>
      </c>
      <c r="C12" s="117">
        <f t="shared" si="2"/>
        <v>0</v>
      </c>
      <c r="D12" s="116"/>
      <c r="E12" s="116"/>
      <c r="F12" s="59"/>
      <c r="G12" s="59"/>
      <c r="H12" s="59"/>
      <c r="I12" s="59"/>
      <c r="J12" s="116"/>
      <c r="K12" s="116"/>
      <c r="L12" s="59"/>
      <c r="M12" s="59"/>
      <c r="N12" s="116"/>
      <c r="O12" s="116"/>
      <c r="P12" s="116"/>
      <c r="Q12" s="116"/>
      <c r="R12" s="59"/>
      <c r="S12" s="59"/>
      <c r="T12" s="59"/>
      <c r="U12" s="116"/>
      <c r="V12" s="59"/>
      <c r="W12" s="59"/>
      <c r="X12" s="59"/>
      <c r="Y12" s="59"/>
      <c r="Z12" s="59"/>
      <c r="AA12" s="59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59"/>
      <c r="AM12" s="59"/>
      <c r="AN12" s="59"/>
      <c r="AO12" s="59"/>
      <c r="AP12" s="59"/>
      <c r="AQ12" s="59"/>
      <c r="AR12" s="59"/>
      <c r="AS12" s="59"/>
      <c r="AT12" s="116"/>
      <c r="AU12" s="116"/>
      <c r="AV12" s="59"/>
      <c r="AW12" s="59"/>
      <c r="AX12" s="116"/>
      <c r="AY12" s="116"/>
      <c r="AZ12" s="116"/>
      <c r="BA12" s="116"/>
      <c r="BB12" s="116"/>
      <c r="BC12" s="116"/>
      <c r="BD12" s="116"/>
      <c r="BE12" s="116"/>
      <c r="BF12" s="59"/>
      <c r="BG12" s="59"/>
      <c r="BH12" s="116"/>
      <c r="BI12" s="116"/>
      <c r="BJ12" s="116"/>
      <c r="BK12" s="59"/>
      <c r="BL12" s="116"/>
      <c r="BM12" s="116"/>
      <c r="BN12" s="116"/>
      <c r="BO12" s="116"/>
      <c r="BP12" s="116"/>
      <c r="BQ12" s="116"/>
      <c r="BR12" s="116"/>
      <c r="BS12" s="116"/>
      <c r="BT12" s="59"/>
      <c r="BU12" s="59"/>
      <c r="BV12" s="116"/>
      <c r="BW12" s="116"/>
      <c r="BX12" s="116"/>
      <c r="BY12" s="116"/>
      <c r="BZ12" s="116"/>
      <c r="CA12" s="116"/>
      <c r="CB12" s="116"/>
      <c r="CC12" s="116"/>
      <c r="CD12" s="59"/>
      <c r="CE12" s="59"/>
      <c r="CF12" s="59"/>
      <c r="CG12" s="59"/>
      <c r="CH12" s="59"/>
      <c r="CI12" s="59"/>
      <c r="CJ12" s="59"/>
      <c r="CK12" s="59"/>
      <c r="CL12" s="59"/>
      <c r="CM12" s="59"/>
    </row>
    <row r="13" spans="1:91" x14ac:dyDescent="0.25">
      <c r="A13" s="1" t="s">
        <v>90</v>
      </c>
      <c r="B13" s="182">
        <f t="shared" si="2"/>
        <v>0</v>
      </c>
      <c r="C13" s="182">
        <f t="shared" si="2"/>
        <v>0</v>
      </c>
      <c r="D13" s="120"/>
      <c r="E13" s="120"/>
      <c r="F13" s="43"/>
      <c r="G13" s="43"/>
      <c r="H13" s="43"/>
      <c r="I13" s="43"/>
      <c r="J13" s="120"/>
      <c r="K13" s="120"/>
      <c r="L13" s="43"/>
      <c r="M13" s="43"/>
      <c r="N13" s="120"/>
      <c r="O13" s="120"/>
      <c r="P13" s="120"/>
      <c r="Q13" s="120"/>
      <c r="R13" s="43"/>
      <c r="S13" s="43"/>
      <c r="T13" s="43"/>
      <c r="U13" s="120"/>
      <c r="V13" s="43"/>
      <c r="W13" s="43"/>
      <c r="X13" s="43"/>
      <c r="Y13" s="43"/>
      <c r="Z13" s="43"/>
      <c r="AA13" s="43"/>
      <c r="AB13" s="120"/>
      <c r="AC13" s="120"/>
      <c r="AD13" s="120"/>
      <c r="AE13" s="120"/>
      <c r="AF13" s="120"/>
      <c r="AG13" s="120"/>
      <c r="AH13" s="115"/>
      <c r="AI13" s="43"/>
      <c r="AJ13" s="120"/>
      <c r="AK13" s="120"/>
      <c r="AL13" s="43"/>
      <c r="AM13" s="43"/>
      <c r="AN13" s="43"/>
      <c r="AO13" s="43"/>
      <c r="AP13" s="43"/>
      <c r="AQ13" s="43"/>
      <c r="AR13" s="43"/>
      <c r="AS13" s="43"/>
      <c r="AT13" s="120"/>
      <c r="AU13" s="120"/>
      <c r="AV13" s="43"/>
      <c r="AW13" s="43"/>
      <c r="AX13" s="120"/>
      <c r="AY13" s="120"/>
      <c r="AZ13" s="120"/>
      <c r="BA13" s="120"/>
      <c r="BB13" s="120"/>
      <c r="BC13" s="120"/>
      <c r="BD13" s="120"/>
      <c r="BE13" s="120"/>
      <c r="BF13" s="43"/>
      <c r="BG13" s="43"/>
      <c r="BH13" s="120"/>
      <c r="BI13" s="120"/>
      <c r="BJ13" s="120"/>
      <c r="BK13" s="43"/>
      <c r="BL13" s="120"/>
      <c r="BM13" s="120"/>
      <c r="BN13" s="120"/>
      <c r="BO13" s="120"/>
      <c r="BP13" s="120"/>
      <c r="BQ13" s="120"/>
      <c r="BR13" s="120"/>
      <c r="BS13" s="120"/>
      <c r="BT13" s="43"/>
      <c r="BU13" s="43"/>
      <c r="BV13" s="120"/>
      <c r="BW13" s="120"/>
      <c r="BX13" s="120"/>
      <c r="BY13" s="120"/>
      <c r="BZ13" s="120"/>
      <c r="CA13" s="120"/>
      <c r="CB13" s="120"/>
      <c r="CC13" s="120"/>
      <c r="CD13" s="43"/>
      <c r="CE13" s="43"/>
      <c r="CF13" s="43"/>
      <c r="CG13" s="43"/>
      <c r="CH13" s="43"/>
      <c r="CI13" s="43"/>
      <c r="CJ13" s="43"/>
      <c r="CK13" s="43"/>
      <c r="CL13" s="43"/>
      <c r="CM13" s="43"/>
    </row>
    <row r="14" spans="1:91" x14ac:dyDescent="0.25">
      <c r="A14" s="24" t="s">
        <v>94</v>
      </c>
      <c r="B14" s="117">
        <f t="shared" si="2"/>
        <v>0</v>
      </c>
      <c r="C14" s="117">
        <f t="shared" si="2"/>
        <v>0</v>
      </c>
      <c r="D14" s="116"/>
      <c r="E14" s="116"/>
      <c r="F14" s="59"/>
      <c r="G14" s="59"/>
      <c r="H14" s="59"/>
      <c r="I14" s="59"/>
      <c r="J14" s="116"/>
      <c r="K14" s="116"/>
      <c r="L14" s="59"/>
      <c r="M14" s="59"/>
      <c r="N14" s="116"/>
      <c r="O14" s="116"/>
      <c r="P14" s="116"/>
      <c r="Q14" s="116"/>
      <c r="R14" s="59"/>
      <c r="S14" s="59"/>
      <c r="T14" s="59"/>
      <c r="U14" s="116"/>
      <c r="V14" s="59"/>
      <c r="W14" s="59"/>
      <c r="X14" s="59"/>
      <c r="Y14" s="59"/>
      <c r="Z14" s="59"/>
      <c r="AA14" s="59"/>
      <c r="AB14" s="116"/>
      <c r="AC14" s="116"/>
      <c r="AD14" s="116"/>
      <c r="AE14" s="116"/>
      <c r="AF14" s="116"/>
      <c r="AG14" s="116"/>
      <c r="AH14" s="116"/>
      <c r="AI14" s="59"/>
      <c r="AJ14" s="116"/>
      <c r="AK14" s="116"/>
      <c r="AL14" s="59"/>
      <c r="AM14" s="59"/>
      <c r="AN14" s="59"/>
      <c r="AO14" s="59"/>
      <c r="AP14" s="59"/>
      <c r="AQ14" s="59"/>
      <c r="AR14" s="59"/>
      <c r="AS14" s="59"/>
      <c r="AT14" s="116"/>
      <c r="AU14" s="116"/>
      <c r="AV14" s="59"/>
      <c r="AW14" s="59"/>
      <c r="AX14" s="116"/>
      <c r="AY14" s="116"/>
      <c r="AZ14" s="116"/>
      <c r="BA14" s="116"/>
      <c r="BB14" s="116"/>
      <c r="BC14" s="116"/>
      <c r="BD14" s="116"/>
      <c r="BE14" s="116"/>
      <c r="BF14" s="59"/>
      <c r="BG14" s="59"/>
      <c r="BH14" s="116"/>
      <c r="BI14" s="116"/>
      <c r="BJ14" s="116"/>
      <c r="BK14" s="59"/>
      <c r="BL14" s="116"/>
      <c r="BM14" s="116"/>
      <c r="BN14" s="116"/>
      <c r="BO14" s="116"/>
      <c r="BP14" s="116"/>
      <c r="BQ14" s="116"/>
      <c r="BR14" s="116"/>
      <c r="BS14" s="116"/>
      <c r="BT14" s="59"/>
      <c r="BU14" s="59"/>
      <c r="BV14" s="116"/>
      <c r="BW14" s="116"/>
      <c r="BX14" s="116"/>
      <c r="BY14" s="116"/>
      <c r="BZ14" s="116"/>
      <c r="CA14" s="116"/>
      <c r="CB14" s="116"/>
      <c r="CC14" s="116"/>
      <c r="CD14" s="59"/>
      <c r="CE14" s="59"/>
      <c r="CF14" s="59"/>
      <c r="CG14" s="59"/>
      <c r="CH14" s="59"/>
      <c r="CI14" s="59"/>
      <c r="CJ14" s="59"/>
      <c r="CK14" s="59"/>
      <c r="CL14" s="59"/>
      <c r="CM14" s="59"/>
    </row>
    <row r="15" spans="1:91" x14ac:dyDescent="0.25">
      <c r="A15" s="1" t="s">
        <v>90</v>
      </c>
      <c r="B15" s="106">
        <f t="shared" si="2"/>
        <v>0</v>
      </c>
      <c r="C15" s="106">
        <f t="shared" si="2"/>
        <v>0</v>
      </c>
      <c r="D15" s="120"/>
      <c r="E15" s="120"/>
      <c r="F15" s="43"/>
      <c r="G15" s="43"/>
      <c r="H15" s="43"/>
      <c r="I15" s="43"/>
      <c r="J15" s="120"/>
      <c r="K15" s="120"/>
      <c r="L15" s="43"/>
      <c r="M15" s="43"/>
      <c r="N15" s="120"/>
      <c r="O15" s="120"/>
      <c r="P15" s="120"/>
      <c r="Q15" s="120"/>
      <c r="R15" s="43"/>
      <c r="S15" s="43"/>
      <c r="T15" s="43"/>
      <c r="U15" s="120"/>
      <c r="V15" s="43"/>
      <c r="W15" s="43"/>
      <c r="X15" s="43"/>
      <c r="Y15" s="43"/>
      <c r="Z15" s="43"/>
      <c r="AA15" s="43"/>
      <c r="AB15" s="120"/>
      <c r="AC15" s="120"/>
      <c r="AD15" s="120"/>
      <c r="AE15" s="120"/>
      <c r="AF15" s="120"/>
      <c r="AG15" s="120"/>
      <c r="AH15" s="115"/>
      <c r="AI15" s="43"/>
      <c r="AJ15" s="120"/>
      <c r="AK15" s="120"/>
      <c r="AL15" s="43"/>
      <c r="AM15" s="43"/>
      <c r="AN15" s="43"/>
      <c r="AO15" s="43"/>
      <c r="AP15" s="43"/>
      <c r="AQ15" s="43"/>
      <c r="AR15" s="43"/>
      <c r="AS15" s="43"/>
      <c r="AT15" s="120"/>
      <c r="AU15" s="120"/>
      <c r="AV15" s="43"/>
      <c r="AW15" s="43"/>
      <c r="AX15" s="120"/>
      <c r="AY15" s="120"/>
      <c r="AZ15" s="120"/>
      <c r="BA15" s="120"/>
      <c r="BB15" s="120"/>
      <c r="BC15" s="120"/>
      <c r="BD15" s="120"/>
      <c r="BE15" s="120"/>
      <c r="BF15" s="43"/>
      <c r="BG15" s="43"/>
      <c r="BH15" s="120"/>
      <c r="BI15" s="120"/>
      <c r="BJ15" s="120"/>
      <c r="BK15" s="43"/>
      <c r="BL15" s="120"/>
      <c r="BM15" s="120"/>
      <c r="BN15" s="120"/>
      <c r="BO15" s="120"/>
      <c r="BP15" s="120"/>
      <c r="BQ15" s="120"/>
      <c r="BR15" s="120"/>
      <c r="BS15" s="120"/>
      <c r="BT15" s="43"/>
      <c r="BU15" s="43"/>
      <c r="BV15" s="120"/>
      <c r="BW15" s="120"/>
      <c r="BX15" s="120"/>
      <c r="BY15" s="120"/>
      <c r="BZ15" s="120"/>
      <c r="CA15" s="120"/>
      <c r="CB15" s="120"/>
      <c r="CC15" s="120"/>
      <c r="CD15" s="43"/>
      <c r="CE15" s="43"/>
      <c r="CF15" s="43"/>
      <c r="CG15" s="43"/>
      <c r="CH15" s="43"/>
      <c r="CI15" s="43"/>
      <c r="CJ15" s="43"/>
      <c r="CK15" s="43"/>
      <c r="CL15" s="43"/>
      <c r="CM15" s="43"/>
    </row>
    <row r="16" spans="1:91" x14ac:dyDescent="0.25">
      <c r="A16" s="24" t="s">
        <v>95</v>
      </c>
      <c r="B16" s="117">
        <f t="shared" si="2"/>
        <v>0</v>
      </c>
      <c r="C16" s="117">
        <f t="shared" si="2"/>
        <v>0</v>
      </c>
      <c r="D16" s="117"/>
      <c r="E16" s="117"/>
      <c r="F16" s="60"/>
      <c r="G16" s="60"/>
      <c r="H16" s="60"/>
      <c r="I16" s="60"/>
      <c r="J16" s="117"/>
      <c r="K16" s="117"/>
      <c r="L16" s="60"/>
      <c r="M16" s="60"/>
      <c r="N16" s="117"/>
      <c r="O16" s="117"/>
      <c r="P16" s="117"/>
      <c r="Q16" s="117"/>
      <c r="R16" s="60"/>
      <c r="S16" s="60"/>
      <c r="T16" s="60"/>
      <c r="U16" s="117"/>
      <c r="V16" s="60"/>
      <c r="W16" s="60"/>
      <c r="X16" s="60"/>
      <c r="Y16" s="60"/>
      <c r="Z16" s="60"/>
      <c r="AA16" s="60"/>
      <c r="AB16" s="117"/>
      <c r="AC16" s="117"/>
      <c r="AD16" s="117"/>
      <c r="AE16" s="117"/>
      <c r="AF16" s="117"/>
      <c r="AG16" s="117"/>
      <c r="AH16" s="117"/>
      <c r="AI16" s="60"/>
      <c r="AJ16" s="117"/>
      <c r="AK16" s="117"/>
      <c r="AL16" s="60"/>
      <c r="AM16" s="60"/>
      <c r="AN16" s="60"/>
      <c r="AO16" s="60"/>
      <c r="AP16" s="60"/>
      <c r="AQ16" s="60"/>
      <c r="AR16" s="60"/>
      <c r="AS16" s="60"/>
      <c r="AT16" s="117"/>
      <c r="AU16" s="117"/>
      <c r="AV16" s="60"/>
      <c r="AW16" s="60"/>
      <c r="AX16" s="117"/>
      <c r="AY16" s="117"/>
      <c r="AZ16" s="117"/>
      <c r="BA16" s="117"/>
      <c r="BB16" s="117"/>
      <c r="BC16" s="117"/>
      <c r="BD16" s="117"/>
      <c r="BE16" s="117"/>
      <c r="BF16" s="60"/>
      <c r="BG16" s="60"/>
      <c r="BH16" s="117"/>
      <c r="BI16" s="117"/>
      <c r="BJ16" s="117"/>
      <c r="BK16" s="60"/>
      <c r="BL16" s="117"/>
      <c r="BM16" s="117"/>
      <c r="BN16" s="117"/>
      <c r="BO16" s="117"/>
      <c r="BP16" s="117"/>
      <c r="BQ16" s="117"/>
      <c r="BR16" s="117"/>
      <c r="BS16" s="117"/>
      <c r="BT16" s="60"/>
      <c r="BU16" s="60"/>
      <c r="BV16" s="117"/>
      <c r="BW16" s="117"/>
      <c r="BX16" s="117"/>
      <c r="BY16" s="117"/>
      <c r="BZ16" s="117"/>
      <c r="CA16" s="117"/>
      <c r="CB16" s="117"/>
      <c r="CC16" s="117"/>
      <c r="CD16" s="60"/>
      <c r="CE16" s="60"/>
      <c r="CF16" s="60"/>
      <c r="CG16" s="60"/>
      <c r="CH16" s="60"/>
      <c r="CI16" s="60"/>
      <c r="CJ16" s="60"/>
      <c r="CK16" s="60"/>
      <c r="CL16" s="60"/>
      <c r="CM16" s="60"/>
    </row>
    <row r="17" spans="1:91" x14ac:dyDescent="0.25">
      <c r="A17" s="1" t="s">
        <v>92</v>
      </c>
      <c r="B17" s="106">
        <f t="shared" si="2"/>
        <v>0</v>
      </c>
      <c r="C17" s="106">
        <f t="shared" si="2"/>
        <v>0</v>
      </c>
      <c r="D17" s="114"/>
      <c r="E17" s="114"/>
      <c r="F17" s="42"/>
      <c r="G17" s="42"/>
      <c r="H17" s="42"/>
      <c r="I17" s="42"/>
      <c r="J17" s="114"/>
      <c r="K17" s="114"/>
      <c r="L17" s="42"/>
      <c r="M17" s="42"/>
      <c r="N17" s="114"/>
      <c r="O17" s="114"/>
      <c r="P17" s="114"/>
      <c r="Q17" s="114"/>
      <c r="R17" s="42"/>
      <c r="S17" s="42"/>
      <c r="T17" s="42"/>
      <c r="U17" s="114"/>
      <c r="V17" s="42"/>
      <c r="W17" s="42"/>
      <c r="X17" s="42"/>
      <c r="Y17" s="42"/>
      <c r="Z17" s="42"/>
      <c r="AA17" s="42"/>
      <c r="AB17" s="114"/>
      <c r="AC17" s="114"/>
      <c r="AD17" s="114"/>
      <c r="AE17" s="114"/>
      <c r="AF17" s="114"/>
      <c r="AG17" s="114"/>
      <c r="AH17" s="42"/>
      <c r="AI17" s="42"/>
      <c r="AJ17" s="114"/>
      <c r="AK17" s="114"/>
      <c r="AL17" s="42"/>
      <c r="AM17" s="42"/>
      <c r="AN17" s="42"/>
      <c r="AO17" s="42"/>
      <c r="AP17" s="42"/>
      <c r="AQ17" s="42"/>
      <c r="AR17" s="42"/>
      <c r="AS17" s="42"/>
      <c r="AT17" s="114"/>
      <c r="AU17" s="114"/>
      <c r="AV17" s="42"/>
      <c r="AW17" s="42"/>
      <c r="AX17" s="114"/>
      <c r="AY17" s="114"/>
      <c r="AZ17" s="114"/>
      <c r="BA17" s="114"/>
      <c r="BB17" s="114"/>
      <c r="BC17" s="114"/>
      <c r="BD17" s="114"/>
      <c r="BE17" s="114"/>
      <c r="BF17" s="42"/>
      <c r="BG17" s="42"/>
      <c r="BH17" s="114"/>
      <c r="BI17" s="114"/>
      <c r="BJ17" s="114"/>
      <c r="BK17" s="42"/>
      <c r="BL17" s="114"/>
      <c r="BM17" s="114"/>
      <c r="BN17" s="114"/>
      <c r="BO17" s="114"/>
      <c r="BP17" s="114"/>
      <c r="BQ17" s="114"/>
      <c r="BR17" s="114"/>
      <c r="BS17" s="114"/>
      <c r="BT17" s="42"/>
      <c r="BU17" s="42"/>
      <c r="BV17" s="114"/>
      <c r="BW17" s="114"/>
      <c r="BX17" s="114"/>
      <c r="BY17" s="114"/>
      <c r="BZ17" s="114"/>
      <c r="CA17" s="114"/>
      <c r="CB17" s="114"/>
      <c r="CC17" s="114"/>
      <c r="CD17" s="42"/>
      <c r="CE17" s="42"/>
      <c r="CF17" s="42"/>
      <c r="CG17" s="42"/>
      <c r="CH17" s="42"/>
      <c r="CI17" s="42"/>
      <c r="CJ17" s="42"/>
      <c r="CK17" s="42"/>
      <c r="CL17" s="42"/>
      <c r="CM17" s="42"/>
    </row>
    <row r="18" spans="1:91" x14ac:dyDescent="0.25">
      <c r="A18" s="55" t="s">
        <v>209</v>
      </c>
      <c r="B18" s="121">
        <f t="shared" si="2"/>
        <v>0</v>
      </c>
      <c r="C18" s="121">
        <f t="shared" si="2"/>
        <v>0</v>
      </c>
      <c r="D18" s="121"/>
      <c r="E18" s="121"/>
      <c r="F18" s="100"/>
      <c r="G18" s="100"/>
      <c r="H18" s="100"/>
      <c r="I18" s="100"/>
      <c r="J18" s="121"/>
      <c r="K18" s="121"/>
      <c r="L18" s="100"/>
      <c r="M18" s="100"/>
      <c r="N18" s="121"/>
      <c r="O18" s="121"/>
      <c r="P18" s="121"/>
      <c r="Q18" s="121"/>
      <c r="R18" s="100"/>
      <c r="S18" s="100"/>
      <c r="T18" s="100"/>
      <c r="U18" s="121"/>
      <c r="V18" s="100"/>
      <c r="W18" s="100"/>
      <c r="X18" s="100"/>
      <c r="Y18" s="100"/>
      <c r="Z18" s="100"/>
      <c r="AA18" s="100"/>
      <c r="AB18" s="121"/>
      <c r="AC18" s="121"/>
      <c r="AD18" s="121"/>
      <c r="AE18" s="121"/>
      <c r="AF18" s="121"/>
      <c r="AG18" s="121"/>
      <c r="AH18" s="118"/>
      <c r="AI18" s="100"/>
      <c r="AJ18" s="121"/>
      <c r="AK18" s="121"/>
      <c r="AL18" s="100"/>
      <c r="AM18" s="100"/>
      <c r="AN18" s="100"/>
      <c r="AO18" s="100"/>
      <c r="AP18" s="100"/>
      <c r="AQ18" s="100"/>
      <c r="AR18" s="100"/>
      <c r="AS18" s="100"/>
      <c r="AT18" s="121"/>
      <c r="AU18" s="121"/>
      <c r="AV18" s="100"/>
      <c r="AW18" s="100"/>
      <c r="AX18" s="121"/>
      <c r="AY18" s="121"/>
      <c r="AZ18" s="121"/>
      <c r="BA18" s="121"/>
      <c r="BB18" s="121"/>
      <c r="BC18" s="121"/>
      <c r="BD18" s="121"/>
      <c r="BE18" s="121"/>
      <c r="BF18" s="100"/>
      <c r="BG18" s="100"/>
      <c r="BH18" s="121"/>
      <c r="BI18" s="121"/>
      <c r="BJ18" s="121"/>
      <c r="BK18" s="100"/>
      <c r="BL18" s="121"/>
      <c r="BM18" s="121"/>
      <c r="BN18" s="121"/>
      <c r="BO18" s="121"/>
      <c r="BP18" s="121"/>
      <c r="BQ18" s="121"/>
      <c r="BR18" s="121"/>
      <c r="BS18" s="121"/>
      <c r="BT18" s="100"/>
      <c r="BU18" s="100"/>
      <c r="BV18" s="121"/>
      <c r="BW18" s="121"/>
      <c r="BX18" s="121"/>
      <c r="BY18" s="121"/>
      <c r="BZ18" s="121"/>
      <c r="CA18" s="121"/>
      <c r="CB18" s="121"/>
      <c r="CC18" s="121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</row>
    <row r="19" spans="1:91" x14ac:dyDescent="0.25">
      <c r="A19" s="1" t="s">
        <v>210</v>
      </c>
      <c r="B19" s="106">
        <f t="shared" si="2"/>
        <v>0</v>
      </c>
      <c r="C19" s="106">
        <f t="shared" si="2"/>
        <v>0</v>
      </c>
      <c r="D19" s="120"/>
      <c r="E19" s="120"/>
      <c r="F19" s="43"/>
      <c r="G19" s="43"/>
      <c r="H19" s="43"/>
      <c r="I19" s="43"/>
      <c r="J19" s="120"/>
      <c r="K19" s="120"/>
      <c r="L19" s="43"/>
      <c r="M19" s="43"/>
      <c r="N19" s="120"/>
      <c r="O19" s="120"/>
      <c r="P19" s="120"/>
      <c r="Q19" s="120"/>
      <c r="R19" s="43"/>
      <c r="S19" s="43"/>
      <c r="T19" s="43"/>
      <c r="U19" s="120"/>
      <c r="V19" s="43"/>
      <c r="W19" s="43"/>
      <c r="X19" s="43"/>
      <c r="Y19" s="43"/>
      <c r="Z19" s="43"/>
      <c r="AA19" s="43"/>
      <c r="AB19" s="120"/>
      <c r="AC19" s="120"/>
      <c r="AD19" s="120"/>
      <c r="AE19" s="120"/>
      <c r="AF19" s="120"/>
      <c r="AG19" s="120"/>
      <c r="AH19" s="115"/>
      <c r="AI19" s="43"/>
      <c r="AJ19" s="120"/>
      <c r="AK19" s="120"/>
      <c r="AL19" s="43"/>
      <c r="AM19" s="43"/>
      <c r="AN19" s="43"/>
      <c r="AO19" s="43"/>
      <c r="AP19" s="43"/>
      <c r="AQ19" s="43"/>
      <c r="AR19" s="43"/>
      <c r="AS19" s="43"/>
      <c r="AT19" s="120"/>
      <c r="AU19" s="120"/>
      <c r="AV19" s="43"/>
      <c r="AW19" s="43"/>
      <c r="AX19" s="120"/>
      <c r="AY19" s="120"/>
      <c r="AZ19" s="120"/>
      <c r="BA19" s="120"/>
      <c r="BB19" s="120"/>
      <c r="BC19" s="120"/>
      <c r="BD19" s="120"/>
      <c r="BE19" s="120"/>
      <c r="BF19" s="43"/>
      <c r="BG19" s="43"/>
      <c r="BH19" s="120"/>
      <c r="BI19" s="120"/>
      <c r="BJ19" s="120"/>
      <c r="BK19" s="43"/>
      <c r="BL19" s="120"/>
      <c r="BM19" s="120"/>
      <c r="BN19" s="120"/>
      <c r="BO19" s="120"/>
      <c r="BP19" s="120"/>
      <c r="BQ19" s="120"/>
      <c r="BR19" s="120"/>
      <c r="BS19" s="120"/>
      <c r="BT19" s="43"/>
      <c r="BU19" s="43"/>
      <c r="BV19" s="120"/>
      <c r="BW19" s="120"/>
      <c r="BX19" s="120"/>
      <c r="BY19" s="120"/>
      <c r="BZ19" s="120"/>
      <c r="CA19" s="120"/>
      <c r="CB19" s="120"/>
      <c r="CC19" s="120"/>
      <c r="CD19" s="43"/>
      <c r="CE19" s="43"/>
      <c r="CF19" s="43"/>
      <c r="CG19" s="43"/>
      <c r="CH19" s="43"/>
      <c r="CI19" s="43"/>
      <c r="CJ19" s="43"/>
      <c r="CK19" s="43"/>
      <c r="CL19" s="43"/>
      <c r="CM19" s="43"/>
    </row>
    <row r="20" spans="1:91" x14ac:dyDescent="0.25">
      <c r="A20" s="1" t="s">
        <v>211</v>
      </c>
      <c r="B20" s="106">
        <f t="shared" si="2"/>
        <v>0</v>
      </c>
      <c r="C20" s="106">
        <f t="shared" si="2"/>
        <v>0</v>
      </c>
      <c r="D20" s="120"/>
      <c r="E20" s="120"/>
      <c r="F20" s="43"/>
      <c r="G20" s="43"/>
      <c r="H20" s="43"/>
      <c r="I20" s="43"/>
      <c r="J20" s="120"/>
      <c r="K20" s="120"/>
      <c r="L20" s="43"/>
      <c r="M20" s="43"/>
      <c r="N20" s="120"/>
      <c r="O20" s="120"/>
      <c r="P20" s="120"/>
      <c r="Q20" s="120"/>
      <c r="R20" s="43"/>
      <c r="S20" s="43"/>
      <c r="T20" s="43"/>
      <c r="U20" s="120"/>
      <c r="V20" s="43"/>
      <c r="W20" s="43"/>
      <c r="X20" s="43"/>
      <c r="Y20" s="43"/>
      <c r="Z20" s="43"/>
      <c r="AA20" s="43"/>
      <c r="AB20" s="120"/>
      <c r="AC20" s="120"/>
      <c r="AD20" s="120"/>
      <c r="AE20" s="120"/>
      <c r="AF20" s="120"/>
      <c r="AG20" s="120"/>
      <c r="AH20" s="115"/>
      <c r="AI20" s="115"/>
      <c r="AJ20" s="120"/>
      <c r="AK20" s="120"/>
      <c r="AL20" s="43"/>
      <c r="AM20" s="43"/>
      <c r="AN20" s="43"/>
      <c r="AO20" s="43"/>
      <c r="AP20" s="43"/>
      <c r="AQ20" s="43"/>
      <c r="AR20" s="43"/>
      <c r="AS20" s="43"/>
      <c r="AT20" s="120"/>
      <c r="AU20" s="120"/>
      <c r="AV20" s="43"/>
      <c r="AW20" s="43"/>
      <c r="AX20" s="120"/>
      <c r="AY20" s="120"/>
      <c r="AZ20" s="120"/>
      <c r="BA20" s="120"/>
      <c r="BB20" s="120"/>
      <c r="BC20" s="120"/>
      <c r="BD20" s="120"/>
      <c r="BE20" s="120"/>
      <c r="BF20" s="43"/>
      <c r="BG20" s="43"/>
      <c r="BH20" s="120"/>
      <c r="BI20" s="120"/>
      <c r="BJ20" s="120"/>
      <c r="BK20" s="43"/>
      <c r="BL20" s="120"/>
      <c r="BM20" s="120"/>
      <c r="BN20" s="120"/>
      <c r="BO20" s="120"/>
      <c r="BP20" s="120"/>
      <c r="BQ20" s="120"/>
      <c r="BR20" s="120"/>
      <c r="BS20" s="120"/>
      <c r="BT20" s="43"/>
      <c r="BU20" s="43"/>
      <c r="BV20" s="120"/>
      <c r="BW20" s="120"/>
      <c r="BX20" s="120"/>
      <c r="BY20" s="120"/>
      <c r="BZ20" s="120"/>
      <c r="CA20" s="120"/>
      <c r="CB20" s="120"/>
      <c r="CC20" s="120"/>
      <c r="CD20" s="43"/>
      <c r="CE20" s="43"/>
      <c r="CF20" s="43"/>
      <c r="CG20" s="43"/>
      <c r="CH20" s="43"/>
      <c r="CI20" s="43"/>
      <c r="CJ20" s="43"/>
      <c r="CK20" s="43"/>
      <c r="CL20" s="43"/>
      <c r="CM20" s="43"/>
    </row>
    <row r="21" spans="1:91" x14ac:dyDescent="0.25">
      <c r="A21" s="1" t="s">
        <v>212</v>
      </c>
      <c r="B21" s="106">
        <f t="shared" si="2"/>
        <v>0</v>
      </c>
      <c r="C21" s="106">
        <f t="shared" si="2"/>
        <v>0</v>
      </c>
      <c r="D21" s="120"/>
      <c r="E21" s="120"/>
      <c r="F21" s="43"/>
      <c r="G21" s="43"/>
      <c r="H21" s="43"/>
      <c r="I21" s="43"/>
      <c r="J21" s="120"/>
      <c r="K21" s="120"/>
      <c r="L21" s="43"/>
      <c r="M21" s="43"/>
      <c r="N21" s="120"/>
      <c r="O21" s="120"/>
      <c r="P21" s="120"/>
      <c r="Q21" s="120"/>
      <c r="R21" s="43"/>
      <c r="S21" s="43"/>
      <c r="T21" s="43"/>
      <c r="U21" s="120"/>
      <c r="V21" s="43"/>
      <c r="W21" s="43"/>
      <c r="X21" s="43"/>
      <c r="Y21" s="43"/>
      <c r="Z21" s="43"/>
      <c r="AA21" s="43"/>
      <c r="AB21" s="120"/>
      <c r="AC21" s="120"/>
      <c r="AD21" s="120"/>
      <c r="AE21" s="120"/>
      <c r="AF21" s="120"/>
      <c r="AG21" s="120"/>
      <c r="AH21" s="43"/>
      <c r="AI21" s="43"/>
      <c r="AJ21" s="120"/>
      <c r="AK21" s="120"/>
      <c r="AL21" s="43"/>
      <c r="AM21" s="43"/>
      <c r="AN21" s="43"/>
      <c r="AO21" s="43"/>
      <c r="AP21" s="43"/>
      <c r="AQ21" s="43"/>
      <c r="AR21" s="43"/>
      <c r="AS21" s="43"/>
      <c r="AT21" s="120"/>
      <c r="AU21" s="120"/>
      <c r="AV21" s="43"/>
      <c r="AW21" s="43"/>
      <c r="AX21" s="120"/>
      <c r="AY21" s="120"/>
      <c r="AZ21" s="120"/>
      <c r="BA21" s="120"/>
      <c r="BB21" s="120"/>
      <c r="BC21" s="120"/>
      <c r="BD21" s="120"/>
      <c r="BE21" s="120"/>
      <c r="BF21" s="43"/>
      <c r="BG21" s="43"/>
      <c r="BH21" s="120"/>
      <c r="BI21" s="120"/>
      <c r="BJ21" s="120"/>
      <c r="BK21" s="43"/>
      <c r="BL21" s="120"/>
      <c r="BM21" s="120"/>
      <c r="BN21" s="120"/>
      <c r="BO21" s="120"/>
      <c r="BP21" s="120"/>
      <c r="BQ21" s="120"/>
      <c r="BR21" s="120"/>
      <c r="BS21" s="120"/>
      <c r="BT21" s="43"/>
      <c r="BU21" s="43"/>
      <c r="BV21" s="120"/>
      <c r="BW21" s="120"/>
      <c r="BX21" s="120"/>
      <c r="BY21" s="120"/>
      <c r="BZ21" s="120"/>
      <c r="CA21" s="120"/>
      <c r="CB21" s="120"/>
      <c r="CC21" s="120"/>
      <c r="CD21" s="43"/>
      <c r="CE21" s="43"/>
      <c r="CF21" s="43"/>
      <c r="CG21" s="43"/>
      <c r="CH21" s="43"/>
      <c r="CI21" s="43"/>
      <c r="CJ21" s="43"/>
      <c r="CK21" s="43"/>
      <c r="CL21" s="43"/>
      <c r="CM21" s="43"/>
    </row>
    <row r="22" spans="1:91" x14ac:dyDescent="0.25">
      <c r="A22" s="1" t="s">
        <v>96</v>
      </c>
      <c r="B22" s="106">
        <f t="shared" si="2"/>
        <v>0</v>
      </c>
      <c r="C22" s="106">
        <f t="shared" si="2"/>
        <v>0</v>
      </c>
      <c r="D22" s="120"/>
      <c r="E22" s="120"/>
      <c r="F22" s="43"/>
      <c r="G22" s="43"/>
      <c r="H22" s="43"/>
      <c r="I22" s="43"/>
      <c r="J22" s="120"/>
      <c r="K22" s="120"/>
      <c r="L22" s="43"/>
      <c r="M22" s="43"/>
      <c r="N22" s="120"/>
      <c r="O22" s="120"/>
      <c r="P22" s="120"/>
      <c r="Q22" s="120"/>
      <c r="R22" s="43"/>
      <c r="S22" s="43"/>
      <c r="T22" s="43"/>
      <c r="U22" s="120"/>
      <c r="V22" s="43"/>
      <c r="W22" s="43"/>
      <c r="X22" s="43"/>
      <c r="Y22" s="43"/>
      <c r="Z22" s="43"/>
      <c r="AA22" s="43"/>
      <c r="AB22" s="120"/>
      <c r="AC22" s="120"/>
      <c r="AD22" s="120"/>
      <c r="AE22" s="120"/>
      <c r="AF22" s="120"/>
      <c r="AG22" s="120"/>
      <c r="AH22" s="43"/>
      <c r="AI22" s="43"/>
      <c r="AJ22" s="120"/>
      <c r="AK22" s="120"/>
      <c r="AL22" s="43"/>
      <c r="AM22" s="43"/>
      <c r="AN22" s="43"/>
      <c r="AO22" s="43"/>
      <c r="AP22" s="43"/>
      <c r="AQ22" s="43"/>
      <c r="AR22" s="43"/>
      <c r="AS22" s="43"/>
      <c r="AT22" s="120"/>
      <c r="AU22" s="120"/>
      <c r="AV22" s="43"/>
      <c r="AW22" s="43"/>
      <c r="AX22" s="120"/>
      <c r="AY22" s="120"/>
      <c r="AZ22" s="120"/>
      <c r="BA22" s="120"/>
      <c r="BB22" s="120"/>
      <c r="BC22" s="120"/>
      <c r="BD22" s="120"/>
      <c r="BE22" s="120"/>
      <c r="BF22" s="43"/>
      <c r="BG22" s="43"/>
      <c r="BH22" s="120"/>
      <c r="BI22" s="120"/>
      <c r="BJ22" s="120"/>
      <c r="BK22" s="43"/>
      <c r="BL22" s="120"/>
      <c r="BM22" s="120"/>
      <c r="BN22" s="120"/>
      <c r="BO22" s="120"/>
      <c r="BP22" s="120"/>
      <c r="BQ22" s="120"/>
      <c r="BR22" s="120"/>
      <c r="BS22" s="120"/>
      <c r="BT22" s="43"/>
      <c r="BU22" s="43"/>
      <c r="BV22" s="120"/>
      <c r="BW22" s="120"/>
      <c r="BX22" s="120"/>
      <c r="BY22" s="120"/>
      <c r="BZ22" s="120"/>
      <c r="CA22" s="120"/>
      <c r="CB22" s="120"/>
      <c r="CC22" s="120"/>
      <c r="CD22" s="43"/>
      <c r="CE22" s="43"/>
      <c r="CF22" s="43"/>
      <c r="CG22" s="43"/>
      <c r="CH22" s="43"/>
      <c r="CI22" s="43"/>
      <c r="CJ22" s="43"/>
      <c r="CK22" s="43"/>
      <c r="CL22" s="43"/>
      <c r="CM22" s="43"/>
    </row>
    <row r="23" spans="1:91" x14ac:dyDescent="0.25">
      <c r="A23" s="24" t="s">
        <v>97</v>
      </c>
      <c r="B23" s="106">
        <f t="shared" si="2"/>
        <v>0</v>
      </c>
      <c r="C23" s="106">
        <f t="shared" si="2"/>
        <v>0</v>
      </c>
      <c r="D23" s="117"/>
      <c r="E23" s="117"/>
      <c r="F23" s="60"/>
      <c r="G23" s="60"/>
      <c r="H23" s="60"/>
      <c r="I23" s="60"/>
      <c r="J23" s="117"/>
      <c r="K23" s="117"/>
      <c r="L23" s="60"/>
      <c r="M23" s="60"/>
      <c r="N23" s="117"/>
      <c r="O23" s="117"/>
      <c r="P23" s="117"/>
      <c r="Q23" s="117"/>
      <c r="R23" s="60"/>
      <c r="S23" s="60"/>
      <c r="T23" s="60"/>
      <c r="U23" s="117"/>
      <c r="V23" s="60"/>
      <c r="W23" s="60"/>
      <c r="X23" s="60"/>
      <c r="Y23" s="60"/>
      <c r="Z23" s="60"/>
      <c r="AA23" s="60"/>
      <c r="AB23" s="117"/>
      <c r="AC23" s="117"/>
      <c r="AD23" s="117"/>
      <c r="AE23" s="117"/>
      <c r="AF23" s="117"/>
      <c r="AG23" s="117"/>
      <c r="AH23" s="117"/>
      <c r="AI23" s="60"/>
      <c r="AJ23" s="117"/>
      <c r="AK23" s="117"/>
      <c r="AL23" s="60"/>
      <c r="AM23" s="60"/>
      <c r="AN23" s="60"/>
      <c r="AO23" s="60"/>
      <c r="AP23" s="60"/>
      <c r="AQ23" s="60"/>
      <c r="AR23" s="60"/>
      <c r="AS23" s="60"/>
      <c r="AT23" s="117"/>
      <c r="AU23" s="117"/>
      <c r="AV23" s="60"/>
      <c r="AW23" s="60"/>
      <c r="AX23" s="117"/>
      <c r="AY23" s="117"/>
      <c r="AZ23" s="117"/>
      <c r="BA23" s="117"/>
      <c r="BB23" s="117"/>
      <c r="BC23" s="117"/>
      <c r="BD23" s="117"/>
      <c r="BE23" s="117"/>
      <c r="BF23" s="60"/>
      <c r="BG23" s="60"/>
      <c r="BH23" s="117"/>
      <c r="BI23" s="117"/>
      <c r="BJ23" s="117"/>
      <c r="BK23" s="60"/>
      <c r="BL23" s="117"/>
      <c r="BM23" s="117"/>
      <c r="BN23" s="117"/>
      <c r="BO23" s="117"/>
      <c r="BP23" s="117"/>
      <c r="BQ23" s="117"/>
      <c r="BR23" s="117"/>
      <c r="BS23" s="117"/>
      <c r="BT23" s="60"/>
      <c r="BU23" s="60"/>
      <c r="BV23" s="117"/>
      <c r="BW23" s="117"/>
      <c r="BX23" s="117"/>
      <c r="BY23" s="117"/>
      <c r="BZ23" s="117"/>
      <c r="CA23" s="117"/>
      <c r="CB23" s="117"/>
      <c r="CC23" s="117"/>
      <c r="CD23" s="60"/>
      <c r="CE23" s="60"/>
      <c r="CF23" s="60"/>
      <c r="CG23" s="60"/>
      <c r="CH23" s="60"/>
      <c r="CI23" s="60"/>
      <c r="CJ23" s="60"/>
      <c r="CK23" s="60"/>
      <c r="CL23" s="60"/>
      <c r="CM23" s="60"/>
    </row>
    <row r="24" spans="1:91" x14ac:dyDescent="0.25">
      <c r="A24" s="61" t="s">
        <v>139</v>
      </c>
      <c r="B24" s="121">
        <f t="shared" ref="B24:C24" si="3">B25+B26</f>
        <v>0</v>
      </c>
      <c r="C24" s="100">
        <f t="shared" si="3"/>
        <v>0</v>
      </c>
      <c r="D24" s="121"/>
      <c r="E24" s="121"/>
      <c r="F24" s="100"/>
      <c r="G24" s="100"/>
      <c r="H24" s="100"/>
      <c r="I24" s="100"/>
      <c r="J24" s="121"/>
      <c r="K24" s="121"/>
      <c r="L24" s="100"/>
      <c r="M24" s="100"/>
      <c r="N24" s="121"/>
      <c r="O24" s="121"/>
      <c r="P24" s="121"/>
      <c r="Q24" s="121"/>
      <c r="R24" s="100"/>
      <c r="S24" s="100"/>
      <c r="T24" s="100"/>
      <c r="U24" s="121"/>
      <c r="V24" s="100"/>
      <c r="W24" s="100"/>
      <c r="X24" s="100"/>
      <c r="Y24" s="100"/>
      <c r="Z24" s="100"/>
      <c r="AA24" s="100"/>
      <c r="AB24" s="121"/>
      <c r="AC24" s="121"/>
      <c r="AD24" s="121"/>
      <c r="AE24" s="121"/>
      <c r="AF24" s="121"/>
      <c r="AG24" s="121"/>
      <c r="AH24" s="118"/>
      <c r="AI24" s="118"/>
      <c r="AJ24" s="121"/>
      <c r="AK24" s="121"/>
      <c r="AL24" s="100"/>
      <c r="AM24" s="100"/>
      <c r="AN24" s="100"/>
      <c r="AO24" s="100"/>
      <c r="AP24" s="100"/>
      <c r="AQ24" s="100"/>
      <c r="AR24" s="100"/>
      <c r="AS24" s="100"/>
      <c r="AT24" s="121"/>
      <c r="AU24" s="121"/>
      <c r="AV24" s="100"/>
      <c r="AW24" s="100"/>
      <c r="AX24" s="121"/>
      <c r="AY24" s="121"/>
      <c r="AZ24" s="121"/>
      <c r="BA24" s="121"/>
      <c r="BB24" s="121"/>
      <c r="BC24" s="121"/>
      <c r="BD24" s="121"/>
      <c r="BE24" s="121"/>
      <c r="BF24" s="100"/>
      <c r="BG24" s="100"/>
      <c r="BH24" s="121"/>
      <c r="BI24" s="121"/>
      <c r="BJ24" s="121"/>
      <c r="BK24" s="100"/>
      <c r="BL24" s="121"/>
      <c r="BM24" s="121"/>
      <c r="BN24" s="121"/>
      <c r="BO24" s="121"/>
      <c r="BP24" s="121"/>
      <c r="BQ24" s="121"/>
      <c r="BR24" s="121"/>
      <c r="BS24" s="121"/>
      <c r="BT24" s="100"/>
      <c r="BU24" s="100"/>
      <c r="BV24" s="121"/>
      <c r="BW24" s="121"/>
      <c r="BX24" s="121"/>
      <c r="BY24" s="121"/>
      <c r="BZ24" s="121"/>
      <c r="CA24" s="121"/>
      <c r="CB24" s="121"/>
      <c r="CC24" s="121"/>
      <c r="CD24" s="100"/>
      <c r="CE24" s="100"/>
      <c r="CF24" s="100"/>
      <c r="CG24" s="100"/>
      <c r="CH24" s="100"/>
      <c r="CI24" s="100"/>
      <c r="CJ24" s="100"/>
      <c r="CK24" s="100"/>
      <c r="CL24" s="100"/>
      <c r="CM24" s="100"/>
    </row>
    <row r="25" spans="1:91" x14ac:dyDescent="0.25">
      <c r="A25" s="64" t="s">
        <v>98</v>
      </c>
      <c r="B25" s="106">
        <f t="shared" si="2"/>
        <v>0</v>
      </c>
      <c r="C25" s="106">
        <f t="shared" si="2"/>
        <v>0</v>
      </c>
      <c r="D25" s="120"/>
      <c r="E25" s="120"/>
      <c r="F25" s="43"/>
      <c r="G25" s="43"/>
      <c r="H25" s="43"/>
      <c r="I25" s="43"/>
      <c r="J25" s="120"/>
      <c r="K25" s="120"/>
      <c r="L25" s="43"/>
      <c r="M25" s="43"/>
      <c r="N25" s="120"/>
      <c r="O25" s="120"/>
      <c r="P25" s="120"/>
      <c r="Q25" s="120"/>
      <c r="R25" s="43"/>
      <c r="S25" s="43"/>
      <c r="T25" s="43"/>
      <c r="U25" s="120"/>
      <c r="V25" s="43"/>
      <c r="W25" s="43"/>
      <c r="X25" s="43"/>
      <c r="Y25" s="43"/>
      <c r="Z25" s="43"/>
      <c r="AA25" s="43"/>
      <c r="AB25" s="120"/>
      <c r="AC25" s="120"/>
      <c r="AD25" s="120"/>
      <c r="AE25" s="120"/>
      <c r="AF25" s="120"/>
      <c r="AG25" s="120"/>
      <c r="AH25" s="115"/>
      <c r="AI25" s="115"/>
      <c r="AJ25" s="120"/>
      <c r="AK25" s="120"/>
      <c r="AL25" s="43"/>
      <c r="AM25" s="43"/>
      <c r="AN25" s="43"/>
      <c r="AO25" s="43"/>
      <c r="AP25" s="43"/>
      <c r="AQ25" s="43"/>
      <c r="AR25" s="43"/>
      <c r="AS25" s="43"/>
      <c r="AT25" s="120"/>
      <c r="AU25" s="120"/>
      <c r="AV25" s="43"/>
      <c r="AW25" s="43"/>
      <c r="AX25" s="120"/>
      <c r="AY25" s="120"/>
      <c r="AZ25" s="120"/>
      <c r="BA25" s="120"/>
      <c r="BB25" s="120"/>
      <c r="BC25" s="120"/>
      <c r="BD25" s="120"/>
      <c r="BE25" s="120"/>
      <c r="BF25" s="43"/>
      <c r="BG25" s="43"/>
      <c r="BH25" s="120"/>
      <c r="BI25" s="120"/>
      <c r="BJ25" s="120"/>
      <c r="BK25" s="43"/>
      <c r="BL25" s="120"/>
      <c r="BM25" s="120"/>
      <c r="BN25" s="120"/>
      <c r="BO25" s="120"/>
      <c r="BP25" s="120"/>
      <c r="BQ25" s="120"/>
      <c r="BR25" s="120"/>
      <c r="BS25" s="120"/>
      <c r="BT25" s="43"/>
      <c r="BU25" s="43"/>
      <c r="BV25" s="120"/>
      <c r="BW25" s="120"/>
      <c r="BX25" s="120"/>
      <c r="BY25" s="120"/>
      <c r="BZ25" s="120"/>
      <c r="CA25" s="120"/>
      <c r="CB25" s="120"/>
      <c r="CC25" s="120"/>
      <c r="CD25" s="43"/>
      <c r="CE25" s="43"/>
      <c r="CF25" s="43"/>
      <c r="CG25" s="43"/>
      <c r="CH25" s="43"/>
      <c r="CI25" s="43"/>
      <c r="CJ25" s="43"/>
      <c r="CK25" s="43"/>
      <c r="CL25" s="43"/>
      <c r="CM25" s="43"/>
    </row>
    <row r="26" spans="1:91" x14ac:dyDescent="0.25">
      <c r="A26" s="64" t="s">
        <v>99</v>
      </c>
      <c r="B26" s="106">
        <f t="shared" si="2"/>
        <v>0</v>
      </c>
      <c r="C26" s="106">
        <f t="shared" si="2"/>
        <v>0</v>
      </c>
      <c r="D26" s="120"/>
      <c r="E26" s="120"/>
      <c r="F26" s="43"/>
      <c r="G26" s="43"/>
      <c r="H26" s="43"/>
      <c r="I26" s="43"/>
      <c r="J26" s="120"/>
      <c r="K26" s="120"/>
      <c r="L26" s="43"/>
      <c r="M26" s="43"/>
      <c r="N26" s="120"/>
      <c r="O26" s="120"/>
      <c r="P26" s="120"/>
      <c r="Q26" s="120"/>
      <c r="R26" s="43"/>
      <c r="S26" s="43"/>
      <c r="T26" s="43"/>
      <c r="U26" s="120"/>
      <c r="V26" s="43"/>
      <c r="W26" s="43"/>
      <c r="X26" s="43"/>
      <c r="Y26" s="43"/>
      <c r="Z26" s="43"/>
      <c r="AA26" s="43"/>
      <c r="AB26" s="120"/>
      <c r="AC26" s="120"/>
      <c r="AD26" s="120"/>
      <c r="AE26" s="120"/>
      <c r="AF26" s="120"/>
      <c r="AG26" s="120"/>
      <c r="AH26" s="115"/>
      <c r="AI26" s="115"/>
      <c r="AJ26" s="120"/>
      <c r="AK26" s="120"/>
      <c r="AL26" s="43"/>
      <c r="AM26" s="43"/>
      <c r="AN26" s="43"/>
      <c r="AO26" s="43"/>
      <c r="AP26" s="43"/>
      <c r="AQ26" s="43"/>
      <c r="AR26" s="43"/>
      <c r="AS26" s="43"/>
      <c r="AT26" s="120"/>
      <c r="AU26" s="120"/>
      <c r="AV26" s="43"/>
      <c r="AW26" s="43"/>
      <c r="AX26" s="120"/>
      <c r="AY26" s="120"/>
      <c r="AZ26" s="120"/>
      <c r="BA26" s="120"/>
      <c r="BB26" s="120"/>
      <c r="BC26" s="120"/>
      <c r="BD26" s="120"/>
      <c r="BE26" s="120"/>
      <c r="BF26" s="43"/>
      <c r="BG26" s="43"/>
      <c r="BH26" s="120"/>
      <c r="BI26" s="120"/>
      <c r="BJ26" s="120"/>
      <c r="BK26" s="43"/>
      <c r="BL26" s="120"/>
      <c r="BM26" s="120"/>
      <c r="BN26" s="120"/>
      <c r="BO26" s="120"/>
      <c r="BP26" s="120"/>
      <c r="BQ26" s="120"/>
      <c r="BR26" s="120"/>
      <c r="BS26" s="120"/>
      <c r="BT26" s="43"/>
      <c r="BU26" s="43"/>
      <c r="BV26" s="120"/>
      <c r="BW26" s="120"/>
      <c r="BX26" s="120"/>
      <c r="BY26" s="120"/>
      <c r="BZ26" s="120"/>
      <c r="CA26" s="120"/>
      <c r="CB26" s="120"/>
      <c r="CC26" s="120"/>
      <c r="CD26" s="43"/>
      <c r="CE26" s="43"/>
      <c r="CF26" s="43"/>
      <c r="CG26" s="43"/>
      <c r="CH26" s="43"/>
      <c r="CI26" s="43"/>
      <c r="CJ26" s="43"/>
      <c r="CK26" s="43"/>
      <c r="CL26" s="43"/>
      <c r="CM26" s="43"/>
    </row>
    <row r="27" spans="1:91" x14ac:dyDescent="0.25">
      <c r="A27" s="55" t="s">
        <v>213</v>
      </c>
      <c r="B27" s="121">
        <f>B28+B29+B30+B31</f>
        <v>0</v>
      </c>
      <c r="C27" s="100">
        <f>C28+C29+C30+C31</f>
        <v>0</v>
      </c>
      <c r="D27" s="121"/>
      <c r="E27" s="121"/>
      <c r="F27" s="100"/>
      <c r="G27" s="100"/>
      <c r="H27" s="100"/>
      <c r="I27" s="100"/>
      <c r="J27" s="121"/>
      <c r="K27" s="121"/>
      <c r="L27" s="100"/>
      <c r="M27" s="100"/>
      <c r="N27" s="121"/>
      <c r="O27" s="121"/>
      <c r="P27" s="121"/>
      <c r="Q27" s="121"/>
      <c r="R27" s="100"/>
      <c r="S27" s="100"/>
      <c r="T27" s="100"/>
      <c r="U27" s="121"/>
      <c r="V27" s="100"/>
      <c r="W27" s="100"/>
      <c r="X27" s="100"/>
      <c r="Y27" s="100"/>
      <c r="Z27" s="100"/>
      <c r="AA27" s="100"/>
      <c r="AB27" s="121"/>
      <c r="AC27" s="121"/>
      <c r="AD27" s="121"/>
      <c r="AE27" s="121"/>
      <c r="AF27" s="121"/>
      <c r="AG27" s="121"/>
      <c r="AH27" s="100"/>
      <c r="AI27" s="100"/>
      <c r="AJ27" s="121"/>
      <c r="AK27" s="121"/>
      <c r="AL27" s="100"/>
      <c r="AM27" s="100"/>
      <c r="AN27" s="100"/>
      <c r="AO27" s="100"/>
      <c r="AP27" s="100"/>
      <c r="AQ27" s="100"/>
      <c r="AR27" s="100"/>
      <c r="AS27" s="100"/>
      <c r="AT27" s="121"/>
      <c r="AU27" s="121"/>
      <c r="AV27" s="100"/>
      <c r="AW27" s="100"/>
      <c r="AX27" s="121"/>
      <c r="AY27" s="121"/>
      <c r="AZ27" s="121"/>
      <c r="BA27" s="121"/>
      <c r="BB27" s="121"/>
      <c r="BC27" s="121"/>
      <c r="BD27" s="121"/>
      <c r="BE27" s="121"/>
      <c r="BF27" s="100"/>
      <c r="BG27" s="100"/>
      <c r="BH27" s="121"/>
      <c r="BI27" s="121"/>
      <c r="BJ27" s="121"/>
      <c r="BK27" s="100"/>
      <c r="BL27" s="121"/>
      <c r="BM27" s="121"/>
      <c r="BN27" s="121"/>
      <c r="BO27" s="121"/>
      <c r="BP27" s="121"/>
      <c r="BQ27" s="121"/>
      <c r="BR27" s="121"/>
      <c r="BS27" s="121"/>
      <c r="BT27" s="100"/>
      <c r="BU27" s="100"/>
      <c r="BV27" s="121"/>
      <c r="BW27" s="121"/>
      <c r="BX27" s="121"/>
      <c r="BY27" s="121"/>
      <c r="BZ27" s="121"/>
      <c r="CA27" s="121"/>
      <c r="CB27" s="121"/>
      <c r="CC27" s="121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</row>
    <row r="28" spans="1:91" x14ac:dyDescent="0.25">
      <c r="A28" s="1" t="s">
        <v>100</v>
      </c>
      <c r="B28" s="107">
        <f>SUM(D28,F28,H28,J28,L28,N28,P28,R28,T28,V28,X28,Z28,AB28,AD28,AF28,AH28,AJ28,AL28,AN28,AP28,AR28,AT28,AV28,AX28,AZ28,BB28,BD28,BF28,BH28,BJ28,BL28,BN28,BP28,BR28,BT28,BV28,BX28,BZ28,CB28,CD28,CF28,CH28,CJ28,CL28)</f>
        <v>0</v>
      </c>
      <c r="C28" s="107">
        <f>SUM(E28,G28,I28,K28,M28,O28,Q28,S28,U28,W28,Y28,AA28,AC28,AE28,AG28,AI28,AK28,AM28,AO28,AQ28,AS28,AU28,AW28,AY28,BA28,BC28,BE28,BG28,BI28,BK28,BM28,BO28,BQ28,BS28,BU28,BW28,BY28,CA28,CC28,CE28,CG28,CI28,CK28,CM28)</f>
        <v>0</v>
      </c>
      <c r="D28" s="120"/>
      <c r="E28" s="120"/>
      <c r="F28" s="43"/>
      <c r="G28" s="43"/>
      <c r="H28" s="43"/>
      <c r="I28" s="43"/>
      <c r="J28" s="120"/>
      <c r="K28" s="120"/>
      <c r="L28" s="43"/>
      <c r="M28" s="43"/>
      <c r="N28" s="120"/>
      <c r="O28" s="120"/>
      <c r="P28" s="120"/>
      <c r="Q28" s="120"/>
      <c r="R28" s="43"/>
      <c r="S28" s="43"/>
      <c r="T28" s="43"/>
      <c r="U28" s="120"/>
      <c r="V28" s="43"/>
      <c r="W28" s="43"/>
      <c r="X28" s="43"/>
      <c r="Y28" s="43"/>
      <c r="Z28" s="43"/>
      <c r="AA28" s="43"/>
      <c r="AB28" s="120"/>
      <c r="AC28" s="120"/>
      <c r="AD28" s="120"/>
      <c r="AE28" s="120"/>
      <c r="AF28" s="120"/>
      <c r="AG28" s="120"/>
      <c r="AH28" s="115"/>
      <c r="AI28" s="115"/>
      <c r="AJ28" s="120"/>
      <c r="AK28" s="120"/>
      <c r="AL28" s="43"/>
      <c r="AM28" s="43"/>
      <c r="AN28" s="43"/>
      <c r="AO28" s="43"/>
      <c r="AP28" s="43"/>
      <c r="AQ28" s="43"/>
      <c r="AR28" s="43"/>
      <c r="AS28" s="43"/>
      <c r="AT28" s="120"/>
      <c r="AU28" s="120"/>
      <c r="AV28" s="43"/>
      <c r="AW28" s="43"/>
      <c r="AX28" s="120"/>
      <c r="AY28" s="120"/>
      <c r="AZ28" s="120"/>
      <c r="BA28" s="120"/>
      <c r="BB28" s="120"/>
      <c r="BC28" s="120"/>
      <c r="BD28" s="120"/>
      <c r="BE28" s="120"/>
      <c r="BF28" s="43"/>
      <c r="BG28" s="43"/>
      <c r="BH28" s="120"/>
      <c r="BI28" s="120"/>
      <c r="BJ28" s="120"/>
      <c r="BK28" s="43"/>
      <c r="BL28" s="120"/>
      <c r="BM28" s="120"/>
      <c r="BN28" s="120"/>
      <c r="BO28" s="120"/>
      <c r="BP28" s="120"/>
      <c r="BQ28" s="120"/>
      <c r="BR28" s="120"/>
      <c r="BS28" s="120"/>
      <c r="BT28" s="43"/>
      <c r="BU28" s="43"/>
      <c r="BV28" s="120"/>
      <c r="BW28" s="120"/>
      <c r="BX28" s="120"/>
      <c r="BY28" s="120"/>
      <c r="BZ28" s="120"/>
      <c r="CA28" s="120"/>
      <c r="CB28" s="120"/>
      <c r="CC28" s="120"/>
      <c r="CD28" s="43"/>
      <c r="CE28" s="43"/>
      <c r="CF28" s="43"/>
      <c r="CG28" s="43"/>
      <c r="CH28" s="43"/>
      <c r="CI28" s="43"/>
      <c r="CJ28" s="43"/>
      <c r="CK28" s="43"/>
      <c r="CL28" s="43"/>
      <c r="CM28" s="43"/>
    </row>
    <row r="29" spans="1:91" x14ac:dyDescent="0.25">
      <c r="A29" s="1" t="s">
        <v>101</v>
      </c>
      <c r="B29" s="107">
        <f t="shared" ref="B29:C31" si="4">SUM(D29,F29,H29,J29,L29,N29,P29,R29,T29,V29,X29,Z29,AB29,AD29,AF29,AH29,AJ29,AL29,AN29,AP29,AR29,AT29,AV29,AX29,AZ29,BB29,BD29,BF29,BH29,BJ29,BL29,BN29,BP29,BR29,BT29,BV29,BX29,BZ29,CB29,CD29,CF29,CH29,CJ29,CL29)</f>
        <v>0</v>
      </c>
      <c r="C29" s="107">
        <f t="shared" si="4"/>
        <v>0</v>
      </c>
      <c r="D29" s="120"/>
      <c r="E29" s="120"/>
      <c r="F29" s="43"/>
      <c r="G29" s="43"/>
      <c r="H29" s="43"/>
      <c r="I29" s="43"/>
      <c r="J29" s="120"/>
      <c r="K29" s="120"/>
      <c r="L29" s="43"/>
      <c r="M29" s="43"/>
      <c r="N29" s="120"/>
      <c r="O29" s="120"/>
      <c r="P29" s="120"/>
      <c r="Q29" s="120"/>
      <c r="R29" s="43"/>
      <c r="S29" s="43"/>
      <c r="T29" s="43"/>
      <c r="U29" s="120"/>
      <c r="V29" s="43"/>
      <c r="W29" s="43"/>
      <c r="X29" s="43"/>
      <c r="Y29" s="43"/>
      <c r="Z29" s="43"/>
      <c r="AA29" s="43"/>
      <c r="AB29" s="120"/>
      <c r="AC29" s="120"/>
      <c r="AD29" s="120"/>
      <c r="AE29" s="120"/>
      <c r="AF29" s="120"/>
      <c r="AG29" s="120"/>
      <c r="AH29" s="115"/>
      <c r="AI29" s="115"/>
      <c r="AJ29" s="120"/>
      <c r="AK29" s="120"/>
      <c r="AL29" s="43"/>
      <c r="AM29" s="43"/>
      <c r="AN29" s="43"/>
      <c r="AO29" s="43"/>
      <c r="AP29" s="43"/>
      <c r="AQ29" s="43"/>
      <c r="AR29" s="43"/>
      <c r="AS29" s="43"/>
      <c r="AT29" s="120"/>
      <c r="AU29" s="120"/>
      <c r="AV29" s="43"/>
      <c r="AW29" s="43"/>
      <c r="AX29" s="120"/>
      <c r="AY29" s="120"/>
      <c r="AZ29" s="120"/>
      <c r="BA29" s="120"/>
      <c r="BB29" s="120"/>
      <c r="BC29" s="120"/>
      <c r="BD29" s="120"/>
      <c r="BE29" s="120"/>
      <c r="BF29" s="43"/>
      <c r="BG29" s="43"/>
      <c r="BH29" s="120"/>
      <c r="BI29" s="120"/>
      <c r="BJ29" s="120"/>
      <c r="BK29" s="43"/>
      <c r="BL29" s="120"/>
      <c r="BM29" s="120"/>
      <c r="BN29" s="120"/>
      <c r="BO29" s="120"/>
      <c r="BP29" s="120"/>
      <c r="BQ29" s="120"/>
      <c r="BR29" s="120"/>
      <c r="BS29" s="120"/>
      <c r="BT29" s="43"/>
      <c r="BU29" s="43"/>
      <c r="BV29" s="120"/>
      <c r="BW29" s="120"/>
      <c r="BX29" s="120"/>
      <c r="BY29" s="120"/>
      <c r="BZ29" s="120"/>
      <c r="CA29" s="120"/>
      <c r="CB29" s="120"/>
      <c r="CC29" s="120"/>
      <c r="CD29" s="43"/>
      <c r="CE29" s="43"/>
      <c r="CF29" s="43"/>
      <c r="CG29" s="43"/>
      <c r="CH29" s="43"/>
      <c r="CI29" s="43"/>
      <c r="CJ29" s="43"/>
      <c r="CK29" s="43"/>
      <c r="CL29" s="43"/>
      <c r="CM29" s="43"/>
    </row>
    <row r="30" spans="1:91" x14ac:dyDescent="0.25">
      <c r="A30" s="1" t="s">
        <v>102</v>
      </c>
      <c r="B30" s="107">
        <f t="shared" si="4"/>
        <v>0</v>
      </c>
      <c r="C30" s="107">
        <f t="shared" si="4"/>
        <v>0</v>
      </c>
      <c r="D30" s="120"/>
      <c r="E30" s="120"/>
      <c r="F30" s="43"/>
      <c r="G30" s="43"/>
      <c r="H30" s="43"/>
      <c r="I30" s="43"/>
      <c r="J30" s="120"/>
      <c r="K30" s="120"/>
      <c r="L30" s="43"/>
      <c r="M30" s="43"/>
      <c r="N30" s="120"/>
      <c r="O30" s="120"/>
      <c r="P30" s="120"/>
      <c r="Q30" s="120"/>
      <c r="R30" s="43"/>
      <c r="S30" s="43"/>
      <c r="T30" s="43"/>
      <c r="U30" s="120"/>
      <c r="V30" s="43"/>
      <c r="W30" s="43"/>
      <c r="X30" s="43"/>
      <c r="Y30" s="43"/>
      <c r="Z30" s="43"/>
      <c r="AA30" s="43"/>
      <c r="AB30" s="120"/>
      <c r="AC30" s="120"/>
      <c r="AD30" s="120"/>
      <c r="AE30" s="120"/>
      <c r="AF30" s="120"/>
      <c r="AG30" s="120"/>
      <c r="AH30" s="115"/>
      <c r="AI30" s="43"/>
      <c r="AJ30" s="120"/>
      <c r="AK30" s="120"/>
      <c r="AL30" s="43"/>
      <c r="AM30" s="43"/>
      <c r="AN30" s="43"/>
      <c r="AO30" s="43"/>
      <c r="AP30" s="43"/>
      <c r="AQ30" s="43"/>
      <c r="AR30" s="43"/>
      <c r="AS30" s="43"/>
      <c r="AT30" s="120"/>
      <c r="AU30" s="120"/>
      <c r="AV30" s="43"/>
      <c r="AW30" s="43"/>
      <c r="AX30" s="120"/>
      <c r="AY30" s="120"/>
      <c r="AZ30" s="120"/>
      <c r="BA30" s="120"/>
      <c r="BB30" s="120"/>
      <c r="BC30" s="120"/>
      <c r="BD30" s="120"/>
      <c r="BE30" s="120"/>
      <c r="BF30" s="43"/>
      <c r="BG30" s="43"/>
      <c r="BH30" s="120"/>
      <c r="BI30" s="120"/>
      <c r="BJ30" s="120"/>
      <c r="BK30" s="43"/>
      <c r="BL30" s="120"/>
      <c r="BM30" s="120"/>
      <c r="BN30" s="120"/>
      <c r="BO30" s="120"/>
      <c r="BP30" s="120"/>
      <c r="BQ30" s="120"/>
      <c r="BR30" s="120"/>
      <c r="BS30" s="120"/>
      <c r="BT30" s="43"/>
      <c r="BU30" s="43"/>
      <c r="BV30" s="120"/>
      <c r="BW30" s="120"/>
      <c r="BX30" s="120"/>
      <c r="BY30" s="120"/>
      <c r="BZ30" s="120"/>
      <c r="CA30" s="120"/>
      <c r="CB30" s="120"/>
      <c r="CC30" s="120"/>
      <c r="CD30" s="43"/>
      <c r="CE30" s="43"/>
      <c r="CF30" s="43"/>
      <c r="CG30" s="43"/>
      <c r="CH30" s="43"/>
      <c r="CI30" s="43"/>
      <c r="CJ30" s="43"/>
      <c r="CK30" s="43"/>
      <c r="CL30" s="43"/>
      <c r="CM30" s="43"/>
    </row>
    <row r="31" spans="1:91" x14ac:dyDescent="0.25">
      <c r="A31" s="1" t="s">
        <v>103</v>
      </c>
      <c r="B31" s="107">
        <f t="shared" si="4"/>
        <v>0</v>
      </c>
      <c r="C31" s="107">
        <f t="shared" si="4"/>
        <v>0</v>
      </c>
      <c r="D31" s="120"/>
      <c r="E31" s="120"/>
      <c r="F31" s="43"/>
      <c r="G31" s="43"/>
      <c r="H31" s="43"/>
      <c r="I31" s="43"/>
      <c r="J31" s="120"/>
      <c r="K31" s="120"/>
      <c r="L31" s="43"/>
      <c r="M31" s="43"/>
      <c r="N31" s="120"/>
      <c r="O31" s="120"/>
      <c r="P31" s="120"/>
      <c r="Q31" s="120"/>
      <c r="R31" s="43"/>
      <c r="S31" s="43"/>
      <c r="T31" s="43"/>
      <c r="U31" s="120"/>
      <c r="V31" s="43"/>
      <c r="W31" s="43"/>
      <c r="X31" s="43"/>
      <c r="Y31" s="43"/>
      <c r="Z31" s="43"/>
      <c r="AA31" s="43"/>
      <c r="AB31" s="120"/>
      <c r="AC31" s="120"/>
      <c r="AD31" s="120"/>
      <c r="AE31" s="120"/>
      <c r="AF31" s="120"/>
      <c r="AG31" s="120"/>
      <c r="AH31" s="115"/>
      <c r="AI31" s="115"/>
      <c r="AJ31" s="120"/>
      <c r="AK31" s="120"/>
      <c r="AL31" s="43"/>
      <c r="AM31" s="43"/>
      <c r="AN31" s="43"/>
      <c r="AO31" s="43"/>
      <c r="AP31" s="43"/>
      <c r="AQ31" s="43"/>
      <c r="AR31" s="43"/>
      <c r="AS31" s="43"/>
      <c r="AT31" s="120"/>
      <c r="AU31" s="120"/>
      <c r="AV31" s="43"/>
      <c r="AW31" s="43"/>
      <c r="AX31" s="120"/>
      <c r="AY31" s="120"/>
      <c r="AZ31" s="120"/>
      <c r="BA31" s="120"/>
      <c r="BB31" s="120"/>
      <c r="BC31" s="120"/>
      <c r="BD31" s="120"/>
      <c r="BE31" s="120"/>
      <c r="BF31" s="43"/>
      <c r="BG31" s="43"/>
      <c r="BH31" s="120"/>
      <c r="BI31" s="120"/>
      <c r="BJ31" s="120"/>
      <c r="BK31" s="43"/>
      <c r="BL31" s="120"/>
      <c r="BM31" s="120"/>
      <c r="BN31" s="120"/>
      <c r="BO31" s="120"/>
      <c r="BP31" s="120"/>
      <c r="BQ31" s="120"/>
      <c r="BR31" s="120"/>
      <c r="BS31" s="120"/>
      <c r="BT31" s="43"/>
      <c r="BU31" s="43"/>
      <c r="BV31" s="120"/>
      <c r="BW31" s="120"/>
      <c r="BX31" s="120"/>
      <c r="BY31" s="120"/>
      <c r="BZ31" s="120"/>
      <c r="CA31" s="120"/>
      <c r="CB31" s="120"/>
      <c r="CC31" s="120"/>
      <c r="CD31" s="43"/>
      <c r="CE31" s="43"/>
      <c r="CF31" s="43"/>
      <c r="CG31" s="43"/>
      <c r="CH31" s="43"/>
      <c r="CI31" s="43"/>
      <c r="CJ31" s="43"/>
      <c r="CK31" s="43"/>
      <c r="CL31" s="43"/>
      <c r="CM31" s="43"/>
    </row>
    <row r="32" spans="1:91" x14ac:dyDescent="0.25">
      <c r="A32" s="55" t="s">
        <v>214</v>
      </c>
      <c r="B32" s="121">
        <f t="shared" ref="B32:C32" si="5">B33+B34+B35+B36+B37</f>
        <v>0</v>
      </c>
      <c r="C32" s="100">
        <f t="shared" si="5"/>
        <v>0</v>
      </c>
      <c r="D32" s="121"/>
      <c r="E32" s="121"/>
      <c r="F32" s="100"/>
      <c r="G32" s="100"/>
      <c r="H32" s="100"/>
      <c r="I32" s="100"/>
      <c r="J32" s="121"/>
      <c r="K32" s="121"/>
      <c r="L32" s="100"/>
      <c r="M32" s="100"/>
      <c r="N32" s="121"/>
      <c r="O32" s="121"/>
      <c r="P32" s="121"/>
      <c r="Q32" s="121"/>
      <c r="R32" s="100"/>
      <c r="S32" s="100"/>
      <c r="T32" s="100"/>
      <c r="U32" s="121"/>
      <c r="V32" s="100"/>
      <c r="W32" s="100"/>
      <c r="X32" s="100"/>
      <c r="Y32" s="100"/>
      <c r="Z32" s="100"/>
      <c r="AA32" s="100"/>
      <c r="AB32" s="121"/>
      <c r="AC32" s="121"/>
      <c r="AD32" s="121"/>
      <c r="AE32" s="121"/>
      <c r="AF32" s="121"/>
      <c r="AG32" s="121"/>
      <c r="AH32" s="100"/>
      <c r="AI32" s="100"/>
      <c r="AJ32" s="121"/>
      <c r="AK32" s="121"/>
      <c r="AL32" s="100"/>
      <c r="AM32" s="100"/>
      <c r="AN32" s="100"/>
      <c r="AO32" s="100"/>
      <c r="AP32" s="100"/>
      <c r="AQ32" s="100"/>
      <c r="AR32" s="100"/>
      <c r="AS32" s="100"/>
      <c r="AT32" s="121"/>
      <c r="AU32" s="121"/>
      <c r="AV32" s="100"/>
      <c r="AW32" s="100"/>
      <c r="AX32" s="121"/>
      <c r="AY32" s="121"/>
      <c r="AZ32" s="121"/>
      <c r="BA32" s="121"/>
      <c r="BB32" s="121"/>
      <c r="BC32" s="121"/>
      <c r="BD32" s="121"/>
      <c r="BE32" s="121"/>
      <c r="BF32" s="100"/>
      <c r="BG32" s="100"/>
      <c r="BH32" s="121"/>
      <c r="BI32" s="121"/>
      <c r="BJ32" s="121"/>
      <c r="BK32" s="100"/>
      <c r="BL32" s="121"/>
      <c r="BM32" s="121"/>
      <c r="BN32" s="121"/>
      <c r="BO32" s="121"/>
      <c r="BP32" s="121"/>
      <c r="BQ32" s="121"/>
      <c r="BR32" s="121"/>
      <c r="BS32" s="121"/>
      <c r="BT32" s="100"/>
      <c r="BU32" s="100"/>
      <c r="BV32" s="121"/>
      <c r="BW32" s="121"/>
      <c r="BX32" s="121"/>
      <c r="BY32" s="121"/>
      <c r="BZ32" s="121"/>
      <c r="CA32" s="121"/>
      <c r="CB32" s="121"/>
      <c r="CC32" s="121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</row>
    <row r="33" spans="1:91" x14ac:dyDescent="0.25">
      <c r="A33" s="1" t="s">
        <v>215</v>
      </c>
      <c r="B33" s="107">
        <f t="shared" ref="B33:C50" si="6">SUM(D33,F33,H33,J33,L33,N33,P33,R33,T33,V33,X33,Z33,AB33,AD33,AF33,AH33,AJ33,AL33,AN33,AP33,AR33,AT33,AV33,AX33,AZ33,BB33,BD33,BF33,BH33,BJ33,BL33,BN33,BP33,BR33,BT33,BV33,BX33,BZ33,CB33,CD33,CF33,CH33,CJ33,CL33)</f>
        <v>0</v>
      </c>
      <c r="C33" s="107">
        <f t="shared" si="6"/>
        <v>0</v>
      </c>
      <c r="D33" s="120"/>
      <c r="E33" s="120"/>
      <c r="F33" s="43"/>
      <c r="G33" s="43"/>
      <c r="H33" s="43"/>
      <c r="I33" s="43"/>
      <c r="J33" s="120"/>
      <c r="K33" s="120"/>
      <c r="L33" s="43"/>
      <c r="M33" s="43"/>
      <c r="N33" s="120"/>
      <c r="O33" s="120"/>
      <c r="P33" s="120"/>
      <c r="Q33" s="120"/>
      <c r="R33" s="43"/>
      <c r="S33" s="43"/>
      <c r="T33" s="43"/>
      <c r="U33" s="120"/>
      <c r="V33" s="43"/>
      <c r="W33" s="43"/>
      <c r="X33" s="43"/>
      <c r="Y33" s="43"/>
      <c r="Z33" s="43"/>
      <c r="AA33" s="43"/>
      <c r="AB33" s="120"/>
      <c r="AC33" s="120"/>
      <c r="AD33" s="120"/>
      <c r="AE33" s="120"/>
      <c r="AF33" s="120"/>
      <c r="AG33" s="120"/>
      <c r="AH33" s="115"/>
      <c r="AI33" s="43"/>
      <c r="AJ33" s="120"/>
      <c r="AK33" s="120"/>
      <c r="AL33" s="43"/>
      <c r="AM33" s="43"/>
      <c r="AN33" s="43"/>
      <c r="AO33" s="43"/>
      <c r="AP33" s="43"/>
      <c r="AQ33" s="43"/>
      <c r="AR33" s="43"/>
      <c r="AS33" s="43"/>
      <c r="AT33" s="120"/>
      <c r="AU33" s="120"/>
      <c r="AV33" s="43"/>
      <c r="AW33" s="43"/>
      <c r="AX33" s="120"/>
      <c r="AY33" s="120"/>
      <c r="AZ33" s="120"/>
      <c r="BA33" s="120"/>
      <c r="BB33" s="120"/>
      <c r="BC33" s="120"/>
      <c r="BD33" s="120"/>
      <c r="BE33" s="120"/>
      <c r="BF33" s="43"/>
      <c r="BG33" s="43"/>
      <c r="BH33" s="120"/>
      <c r="BI33" s="120"/>
      <c r="BJ33" s="120"/>
      <c r="BK33" s="43"/>
      <c r="BL33" s="120"/>
      <c r="BM33" s="120"/>
      <c r="BN33" s="120"/>
      <c r="BO33" s="120"/>
      <c r="BP33" s="120"/>
      <c r="BQ33" s="120"/>
      <c r="BR33" s="120"/>
      <c r="BS33" s="120"/>
      <c r="BT33" s="43"/>
      <c r="BU33" s="43"/>
      <c r="BV33" s="120"/>
      <c r="BW33" s="120"/>
      <c r="BX33" s="120"/>
      <c r="BY33" s="120"/>
      <c r="BZ33" s="120"/>
      <c r="CA33" s="120"/>
      <c r="CB33" s="120"/>
      <c r="CC33" s="120"/>
      <c r="CD33" s="43"/>
      <c r="CE33" s="43"/>
      <c r="CF33" s="43"/>
      <c r="CG33" s="43"/>
      <c r="CH33" s="43"/>
      <c r="CI33" s="43"/>
      <c r="CJ33" s="43"/>
      <c r="CK33" s="43"/>
      <c r="CL33" s="43"/>
      <c r="CM33" s="43"/>
    </row>
    <row r="34" spans="1:91" x14ac:dyDescent="0.25">
      <c r="A34" s="1" t="s">
        <v>216</v>
      </c>
      <c r="B34" s="107">
        <f t="shared" si="6"/>
        <v>0</v>
      </c>
      <c r="C34" s="107">
        <f t="shared" si="6"/>
        <v>0</v>
      </c>
      <c r="D34" s="120"/>
      <c r="E34" s="120"/>
      <c r="F34" s="43"/>
      <c r="G34" s="43"/>
      <c r="H34" s="43"/>
      <c r="I34" s="43"/>
      <c r="J34" s="120"/>
      <c r="K34" s="120"/>
      <c r="L34" s="43"/>
      <c r="M34" s="43"/>
      <c r="N34" s="120"/>
      <c r="O34" s="120"/>
      <c r="P34" s="120"/>
      <c r="Q34" s="120"/>
      <c r="R34" s="43"/>
      <c r="S34" s="43"/>
      <c r="T34" s="43"/>
      <c r="U34" s="120"/>
      <c r="V34" s="43"/>
      <c r="W34" s="43"/>
      <c r="X34" s="43"/>
      <c r="Y34" s="43"/>
      <c r="Z34" s="43"/>
      <c r="AA34" s="43"/>
      <c r="AB34" s="120"/>
      <c r="AC34" s="120"/>
      <c r="AD34" s="120"/>
      <c r="AE34" s="120"/>
      <c r="AF34" s="120"/>
      <c r="AG34" s="120"/>
      <c r="AH34" s="115"/>
      <c r="AI34" s="43"/>
      <c r="AJ34" s="120"/>
      <c r="AK34" s="120"/>
      <c r="AL34" s="43"/>
      <c r="AM34" s="43"/>
      <c r="AN34" s="43"/>
      <c r="AO34" s="43"/>
      <c r="AP34" s="43"/>
      <c r="AQ34" s="43"/>
      <c r="AR34" s="43"/>
      <c r="AS34" s="43"/>
      <c r="AT34" s="120"/>
      <c r="AU34" s="120"/>
      <c r="AV34" s="43"/>
      <c r="AW34" s="43"/>
      <c r="AX34" s="120"/>
      <c r="AY34" s="120"/>
      <c r="AZ34" s="120"/>
      <c r="BA34" s="120"/>
      <c r="BB34" s="120"/>
      <c r="BC34" s="120"/>
      <c r="BD34" s="120"/>
      <c r="BE34" s="120"/>
      <c r="BF34" s="43"/>
      <c r="BG34" s="43"/>
      <c r="BH34" s="120"/>
      <c r="BI34" s="120"/>
      <c r="BJ34" s="120"/>
      <c r="BK34" s="43"/>
      <c r="BL34" s="120"/>
      <c r="BM34" s="120"/>
      <c r="BN34" s="120"/>
      <c r="BO34" s="120"/>
      <c r="BP34" s="120"/>
      <c r="BQ34" s="120"/>
      <c r="BR34" s="120"/>
      <c r="BS34" s="120"/>
      <c r="BT34" s="43"/>
      <c r="BU34" s="43"/>
      <c r="BV34" s="120"/>
      <c r="BW34" s="120"/>
      <c r="BX34" s="120"/>
      <c r="BY34" s="120"/>
      <c r="BZ34" s="120"/>
      <c r="CA34" s="120"/>
      <c r="CB34" s="120"/>
      <c r="CC34" s="120"/>
      <c r="CD34" s="43"/>
      <c r="CE34" s="43"/>
      <c r="CF34" s="43"/>
      <c r="CG34" s="43"/>
      <c r="CH34" s="43"/>
      <c r="CI34" s="43"/>
      <c r="CJ34" s="43"/>
      <c r="CK34" s="43"/>
      <c r="CL34" s="43"/>
      <c r="CM34" s="43"/>
    </row>
    <row r="35" spans="1:91" x14ac:dyDescent="0.25">
      <c r="A35" s="1" t="s">
        <v>217</v>
      </c>
      <c r="B35" s="107">
        <f t="shared" si="6"/>
        <v>0</v>
      </c>
      <c r="C35" s="107">
        <f t="shared" si="6"/>
        <v>0</v>
      </c>
      <c r="D35" s="120"/>
      <c r="E35" s="120"/>
      <c r="F35" s="43"/>
      <c r="G35" s="43"/>
      <c r="H35" s="43"/>
      <c r="I35" s="43"/>
      <c r="J35" s="120"/>
      <c r="K35" s="120"/>
      <c r="L35" s="43"/>
      <c r="M35" s="43"/>
      <c r="N35" s="120"/>
      <c r="O35" s="120"/>
      <c r="P35" s="120"/>
      <c r="Q35" s="120"/>
      <c r="R35" s="43"/>
      <c r="S35" s="43"/>
      <c r="T35" s="43"/>
      <c r="U35" s="120"/>
      <c r="V35" s="43"/>
      <c r="W35" s="43"/>
      <c r="X35" s="43"/>
      <c r="Y35" s="43"/>
      <c r="Z35" s="43"/>
      <c r="AA35" s="43"/>
      <c r="AB35" s="120"/>
      <c r="AC35" s="120"/>
      <c r="AD35" s="120"/>
      <c r="AE35" s="120"/>
      <c r="AF35" s="120"/>
      <c r="AG35" s="120"/>
      <c r="AH35" s="115"/>
      <c r="AI35" s="43"/>
      <c r="AJ35" s="120"/>
      <c r="AK35" s="120"/>
      <c r="AL35" s="43"/>
      <c r="AM35" s="43"/>
      <c r="AN35" s="43"/>
      <c r="AO35" s="43"/>
      <c r="AP35" s="43"/>
      <c r="AQ35" s="43"/>
      <c r="AR35" s="43"/>
      <c r="AS35" s="43"/>
      <c r="AT35" s="120"/>
      <c r="AU35" s="120"/>
      <c r="AV35" s="43"/>
      <c r="AW35" s="43"/>
      <c r="AX35" s="120"/>
      <c r="AY35" s="120"/>
      <c r="AZ35" s="120"/>
      <c r="BA35" s="120"/>
      <c r="BB35" s="120"/>
      <c r="BC35" s="120"/>
      <c r="BD35" s="120"/>
      <c r="BE35" s="120"/>
      <c r="BF35" s="43"/>
      <c r="BG35" s="43"/>
      <c r="BH35" s="120"/>
      <c r="BI35" s="120"/>
      <c r="BJ35" s="43"/>
      <c r="BK35" s="43"/>
      <c r="BL35" s="120"/>
      <c r="BM35" s="120"/>
      <c r="BN35" s="120"/>
      <c r="BO35" s="120"/>
      <c r="BP35" s="120"/>
      <c r="BQ35" s="120"/>
      <c r="BR35" s="120"/>
      <c r="BS35" s="120"/>
      <c r="BT35" s="43"/>
      <c r="BU35" s="43"/>
      <c r="BV35" s="120"/>
      <c r="BW35" s="120"/>
      <c r="BX35" s="120"/>
      <c r="BY35" s="120"/>
      <c r="BZ35" s="120"/>
      <c r="CA35" s="120"/>
      <c r="CB35" s="120"/>
      <c r="CC35" s="120"/>
      <c r="CD35" s="43"/>
      <c r="CE35" s="43"/>
      <c r="CF35" s="43"/>
      <c r="CG35" s="43"/>
      <c r="CH35" s="43"/>
      <c r="CI35" s="43"/>
      <c r="CJ35" s="43"/>
      <c r="CK35" s="43"/>
      <c r="CL35" s="43"/>
      <c r="CM35" s="43"/>
    </row>
    <row r="36" spans="1:91" x14ac:dyDescent="0.25">
      <c r="A36" s="1" t="s">
        <v>218</v>
      </c>
      <c r="B36" s="107">
        <f t="shared" si="6"/>
        <v>0</v>
      </c>
      <c r="C36" s="107">
        <f t="shared" si="6"/>
        <v>0</v>
      </c>
      <c r="D36" s="120"/>
      <c r="E36" s="120"/>
      <c r="F36" s="43"/>
      <c r="G36" s="43"/>
      <c r="H36" s="43"/>
      <c r="I36" s="43"/>
      <c r="J36" s="120"/>
      <c r="K36" s="120"/>
      <c r="L36" s="43"/>
      <c r="M36" s="43"/>
      <c r="N36" s="120"/>
      <c r="O36" s="120"/>
      <c r="P36" s="120"/>
      <c r="Q36" s="120"/>
      <c r="R36" s="43"/>
      <c r="S36" s="43"/>
      <c r="T36" s="43"/>
      <c r="U36" s="120"/>
      <c r="V36" s="43"/>
      <c r="W36" s="43"/>
      <c r="X36" s="43"/>
      <c r="Y36" s="43"/>
      <c r="Z36" s="43"/>
      <c r="AA36" s="43"/>
      <c r="AB36" s="120"/>
      <c r="AC36" s="120"/>
      <c r="AD36" s="120"/>
      <c r="AE36" s="120"/>
      <c r="AF36" s="120"/>
      <c r="AG36" s="120"/>
      <c r="AH36" s="115"/>
      <c r="AI36" s="43"/>
      <c r="AJ36" s="120"/>
      <c r="AK36" s="120"/>
      <c r="AL36" s="43"/>
      <c r="AM36" s="43"/>
      <c r="AN36" s="43"/>
      <c r="AO36" s="43"/>
      <c r="AP36" s="43"/>
      <c r="AQ36" s="43"/>
      <c r="AR36" s="43"/>
      <c r="AS36" s="43"/>
      <c r="AT36" s="120"/>
      <c r="AU36" s="120"/>
      <c r="AV36" s="43"/>
      <c r="AW36" s="43"/>
      <c r="AX36" s="120"/>
      <c r="AY36" s="120"/>
      <c r="AZ36" s="120"/>
      <c r="BA36" s="120"/>
      <c r="BB36" s="120"/>
      <c r="BC36" s="120"/>
      <c r="BD36" s="120"/>
      <c r="BE36" s="120"/>
      <c r="BF36" s="43"/>
      <c r="BG36" s="43"/>
      <c r="BH36" s="120"/>
      <c r="BI36" s="120"/>
      <c r="BJ36" s="43"/>
      <c r="BK36" s="43"/>
      <c r="BL36" s="120"/>
      <c r="BM36" s="120"/>
      <c r="BN36" s="120"/>
      <c r="BO36" s="120"/>
      <c r="BP36" s="120"/>
      <c r="BQ36" s="120"/>
      <c r="BR36" s="120"/>
      <c r="BS36" s="120"/>
      <c r="BT36" s="43"/>
      <c r="BU36" s="43"/>
      <c r="BV36" s="120"/>
      <c r="BW36" s="120"/>
      <c r="BX36" s="120"/>
      <c r="BY36" s="120"/>
      <c r="BZ36" s="120"/>
      <c r="CA36" s="120"/>
      <c r="CB36" s="120"/>
      <c r="CC36" s="120"/>
      <c r="CD36" s="43"/>
      <c r="CE36" s="43"/>
      <c r="CF36" s="43"/>
      <c r="CG36" s="43"/>
      <c r="CH36" s="43"/>
      <c r="CI36" s="43"/>
      <c r="CJ36" s="43"/>
      <c r="CK36" s="43"/>
      <c r="CL36" s="43"/>
      <c r="CM36" s="43"/>
    </row>
    <row r="37" spans="1:91" x14ac:dyDescent="0.25">
      <c r="A37" s="1" t="s">
        <v>219</v>
      </c>
      <c r="B37" s="107">
        <f t="shared" si="6"/>
        <v>0</v>
      </c>
      <c r="C37" s="107">
        <f t="shared" si="6"/>
        <v>0</v>
      </c>
      <c r="D37" s="120"/>
      <c r="E37" s="120"/>
      <c r="F37" s="43"/>
      <c r="G37" s="43"/>
      <c r="H37" s="43"/>
      <c r="I37" s="43"/>
      <c r="J37" s="120"/>
      <c r="K37" s="120"/>
      <c r="L37" s="43"/>
      <c r="M37" s="43"/>
      <c r="N37" s="120"/>
      <c r="O37" s="120"/>
      <c r="P37" s="120"/>
      <c r="Q37" s="120"/>
      <c r="R37" s="43"/>
      <c r="S37" s="43"/>
      <c r="T37" s="43"/>
      <c r="U37" s="120"/>
      <c r="V37" s="43"/>
      <c r="W37" s="43"/>
      <c r="X37" s="43"/>
      <c r="Y37" s="43"/>
      <c r="Z37" s="43"/>
      <c r="AA37" s="43"/>
      <c r="AB37" s="120"/>
      <c r="AC37" s="120"/>
      <c r="AD37" s="120"/>
      <c r="AE37" s="120"/>
      <c r="AF37" s="120"/>
      <c r="AG37" s="120"/>
      <c r="AH37" s="115"/>
      <c r="AI37" s="43"/>
      <c r="AJ37" s="120"/>
      <c r="AK37" s="120"/>
      <c r="AL37" s="43"/>
      <c r="AM37" s="43"/>
      <c r="AN37" s="43"/>
      <c r="AO37" s="43"/>
      <c r="AP37" s="43"/>
      <c r="AQ37" s="43"/>
      <c r="AR37" s="43"/>
      <c r="AS37" s="43"/>
      <c r="AT37" s="120"/>
      <c r="AU37" s="120"/>
      <c r="AV37" s="43"/>
      <c r="AW37" s="43"/>
      <c r="AX37" s="120"/>
      <c r="AY37" s="120"/>
      <c r="AZ37" s="120"/>
      <c r="BA37" s="120"/>
      <c r="BB37" s="120"/>
      <c r="BC37" s="120"/>
      <c r="BD37" s="120"/>
      <c r="BE37" s="120"/>
      <c r="BF37" s="43"/>
      <c r="BG37" s="43"/>
      <c r="BH37" s="120"/>
      <c r="BI37" s="120"/>
      <c r="BJ37" s="43"/>
      <c r="BK37" s="43"/>
      <c r="BL37" s="120"/>
      <c r="BM37" s="120"/>
      <c r="BN37" s="120"/>
      <c r="BO37" s="120"/>
      <c r="BP37" s="120"/>
      <c r="BQ37" s="120"/>
      <c r="BR37" s="120"/>
      <c r="BS37" s="120"/>
      <c r="BT37" s="43"/>
      <c r="BU37" s="43"/>
      <c r="BV37" s="120"/>
      <c r="BW37" s="120"/>
      <c r="BX37" s="120"/>
      <c r="BY37" s="120"/>
      <c r="BZ37" s="120"/>
      <c r="CA37" s="120"/>
      <c r="CB37" s="120"/>
      <c r="CC37" s="120"/>
      <c r="CD37" s="43"/>
      <c r="CE37" s="43"/>
      <c r="CF37" s="43"/>
      <c r="CG37" s="43"/>
      <c r="CH37" s="43"/>
      <c r="CI37" s="43"/>
      <c r="CJ37" s="43"/>
      <c r="CK37" s="43"/>
      <c r="CL37" s="43"/>
      <c r="CM37" s="43"/>
    </row>
    <row r="38" spans="1:91" x14ac:dyDescent="0.25">
      <c r="A38" s="55" t="s">
        <v>220</v>
      </c>
      <c r="B38" s="122">
        <f t="shared" si="6"/>
        <v>0</v>
      </c>
      <c r="C38" s="122">
        <f t="shared" si="6"/>
        <v>0</v>
      </c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3"/>
      <c r="BR38" s="103"/>
      <c r="BS38" s="103"/>
      <c r="BT38" s="103"/>
      <c r="BU38" s="103"/>
      <c r="BV38" s="103"/>
      <c r="BW38" s="103"/>
      <c r="BX38" s="103"/>
      <c r="BY38" s="103"/>
      <c r="BZ38" s="103"/>
      <c r="CA38" s="103"/>
      <c r="CB38" s="103"/>
      <c r="CC38" s="103"/>
      <c r="CD38" s="103"/>
      <c r="CE38" s="103"/>
      <c r="CF38" s="103"/>
      <c r="CG38" s="103"/>
      <c r="CH38" s="103"/>
      <c r="CI38" s="103"/>
      <c r="CJ38" s="103"/>
      <c r="CK38" s="103"/>
      <c r="CL38" s="103"/>
      <c r="CM38" s="103"/>
    </row>
    <row r="39" spans="1:91" x14ac:dyDescent="0.25">
      <c r="A39" s="55" t="s">
        <v>104</v>
      </c>
      <c r="B39" s="122">
        <f t="shared" ref="B39:C39" si="7">B40+B41</f>
        <v>0</v>
      </c>
      <c r="C39" s="101">
        <f t="shared" si="7"/>
        <v>0</v>
      </c>
      <c r="D39" s="122"/>
      <c r="E39" s="122"/>
      <c r="F39" s="101"/>
      <c r="G39" s="101"/>
      <c r="H39" s="101"/>
      <c r="I39" s="101"/>
      <c r="J39" s="122"/>
      <c r="K39" s="122"/>
      <c r="L39" s="101"/>
      <c r="M39" s="101"/>
      <c r="N39" s="122"/>
      <c r="O39" s="122"/>
      <c r="P39" s="122"/>
      <c r="Q39" s="122"/>
      <c r="R39" s="101"/>
      <c r="S39" s="101"/>
      <c r="T39" s="101"/>
      <c r="U39" s="122"/>
      <c r="V39" s="101"/>
      <c r="W39" s="101"/>
      <c r="X39" s="101"/>
      <c r="Y39" s="101"/>
      <c r="Z39" s="101"/>
      <c r="AA39" s="101"/>
      <c r="AB39" s="122"/>
      <c r="AC39" s="122"/>
      <c r="AD39" s="122"/>
      <c r="AE39" s="122"/>
      <c r="AF39" s="122"/>
      <c r="AG39" s="122"/>
      <c r="AH39" s="122"/>
      <c r="AI39" s="101"/>
      <c r="AJ39" s="122"/>
      <c r="AK39" s="122"/>
      <c r="AL39" s="101"/>
      <c r="AM39" s="101"/>
      <c r="AN39" s="101"/>
      <c r="AO39" s="101"/>
      <c r="AP39" s="101"/>
      <c r="AQ39" s="101"/>
      <c r="AR39" s="101"/>
      <c r="AS39" s="101"/>
      <c r="AT39" s="122"/>
      <c r="AU39" s="122"/>
      <c r="AV39" s="101"/>
      <c r="AW39" s="101"/>
      <c r="AX39" s="122"/>
      <c r="AY39" s="122"/>
      <c r="AZ39" s="122"/>
      <c r="BA39" s="122"/>
      <c r="BB39" s="122"/>
      <c r="BC39" s="122"/>
      <c r="BD39" s="122"/>
      <c r="BE39" s="122"/>
      <c r="BF39" s="101"/>
      <c r="BG39" s="101"/>
      <c r="BH39" s="122"/>
      <c r="BI39" s="122"/>
      <c r="BJ39" s="101"/>
      <c r="BK39" s="101"/>
      <c r="BL39" s="122"/>
      <c r="BM39" s="122"/>
      <c r="BN39" s="122"/>
      <c r="BO39" s="122"/>
      <c r="BP39" s="122"/>
      <c r="BQ39" s="122"/>
      <c r="BR39" s="122"/>
      <c r="BS39" s="122"/>
      <c r="BT39" s="101"/>
      <c r="BU39" s="101"/>
      <c r="BV39" s="122"/>
      <c r="BW39" s="122"/>
      <c r="BX39" s="122"/>
      <c r="BY39" s="122"/>
      <c r="BZ39" s="122"/>
      <c r="CA39" s="122"/>
      <c r="CB39" s="122"/>
      <c r="CC39" s="122"/>
      <c r="CD39" s="101"/>
      <c r="CE39" s="101"/>
      <c r="CF39" s="101"/>
      <c r="CG39" s="101"/>
      <c r="CH39" s="101"/>
      <c r="CI39" s="101"/>
      <c r="CJ39" s="101"/>
      <c r="CK39" s="101"/>
      <c r="CL39" s="101"/>
      <c r="CM39" s="101"/>
    </row>
    <row r="40" spans="1:91" x14ac:dyDescent="0.25">
      <c r="A40" s="1" t="s">
        <v>105</v>
      </c>
      <c r="B40" s="107">
        <f t="shared" si="6"/>
        <v>0</v>
      </c>
      <c r="C40" s="107">
        <f t="shared" si="6"/>
        <v>0</v>
      </c>
      <c r="D40" s="120"/>
      <c r="E40" s="120"/>
      <c r="F40" s="43"/>
      <c r="G40" s="43"/>
      <c r="H40" s="43"/>
      <c r="I40" s="43"/>
      <c r="J40" s="120"/>
      <c r="K40" s="120"/>
      <c r="L40" s="43"/>
      <c r="M40" s="43"/>
      <c r="N40" s="120"/>
      <c r="O40" s="120"/>
      <c r="P40" s="120"/>
      <c r="Q40" s="120"/>
      <c r="R40" s="43"/>
      <c r="S40" s="43"/>
      <c r="T40" s="43"/>
      <c r="U40" s="120"/>
      <c r="V40" s="43"/>
      <c r="W40" s="43"/>
      <c r="X40" s="43"/>
      <c r="Y40" s="43"/>
      <c r="Z40" s="43"/>
      <c r="AA40" s="43"/>
      <c r="AB40" s="120"/>
      <c r="AC40" s="120"/>
      <c r="AD40" s="120"/>
      <c r="AE40" s="120"/>
      <c r="AF40" s="120"/>
      <c r="AG40" s="120"/>
      <c r="AH40" s="43"/>
      <c r="AI40" s="43"/>
      <c r="AJ40" s="120"/>
      <c r="AK40" s="120"/>
      <c r="AL40" s="43"/>
      <c r="AM40" s="43"/>
      <c r="AN40" s="43"/>
      <c r="AO40" s="43"/>
      <c r="AP40" s="43"/>
      <c r="AQ40" s="43"/>
      <c r="AR40" s="43"/>
      <c r="AS40" s="43"/>
      <c r="AT40" s="120"/>
      <c r="AU40" s="120"/>
      <c r="AV40" s="43"/>
      <c r="AW40" s="43"/>
      <c r="AX40" s="120"/>
      <c r="AY40" s="120"/>
      <c r="AZ40" s="120"/>
      <c r="BA40" s="120"/>
      <c r="BB40" s="120"/>
      <c r="BC40" s="120"/>
      <c r="BD40" s="120"/>
      <c r="BE40" s="120"/>
      <c r="BF40" s="43"/>
      <c r="BG40" s="43"/>
      <c r="BH40" s="120"/>
      <c r="BI40" s="120"/>
      <c r="BJ40" s="43"/>
      <c r="BK40" s="43"/>
      <c r="BL40" s="120"/>
      <c r="BM40" s="120"/>
      <c r="BN40" s="120"/>
      <c r="BO40" s="120"/>
      <c r="BP40" s="120"/>
      <c r="BQ40" s="120"/>
      <c r="BR40" s="120"/>
      <c r="BS40" s="120"/>
      <c r="BT40" s="43"/>
      <c r="BU40" s="43"/>
      <c r="BV40" s="120"/>
      <c r="BW40" s="120"/>
      <c r="BX40" s="120"/>
      <c r="BY40" s="120"/>
      <c r="BZ40" s="120"/>
      <c r="CA40" s="120"/>
      <c r="CB40" s="120"/>
      <c r="CC40" s="120"/>
      <c r="CD40" s="43"/>
      <c r="CE40" s="43"/>
      <c r="CF40" s="43"/>
      <c r="CG40" s="43"/>
      <c r="CH40" s="43"/>
      <c r="CI40" s="43"/>
      <c r="CJ40" s="43"/>
      <c r="CK40" s="43"/>
      <c r="CL40" s="43"/>
      <c r="CM40" s="43"/>
    </row>
    <row r="41" spans="1:91" x14ac:dyDescent="0.25">
      <c r="A41" s="1" t="s">
        <v>106</v>
      </c>
      <c r="B41" s="107">
        <f t="shared" si="6"/>
        <v>0</v>
      </c>
      <c r="C41" s="107">
        <f t="shared" si="6"/>
        <v>0</v>
      </c>
      <c r="D41" s="120"/>
      <c r="E41" s="120"/>
      <c r="F41" s="43"/>
      <c r="G41" s="43"/>
      <c r="H41" s="43"/>
      <c r="I41" s="43"/>
      <c r="J41" s="120"/>
      <c r="K41" s="120"/>
      <c r="L41" s="43"/>
      <c r="M41" s="43"/>
      <c r="N41" s="120"/>
      <c r="O41" s="120"/>
      <c r="P41" s="120"/>
      <c r="Q41" s="120"/>
      <c r="R41" s="43"/>
      <c r="S41" s="43"/>
      <c r="T41" s="43"/>
      <c r="U41" s="120"/>
      <c r="V41" s="43"/>
      <c r="W41" s="43"/>
      <c r="X41" s="43"/>
      <c r="Y41" s="43"/>
      <c r="Z41" s="43"/>
      <c r="AA41" s="43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43"/>
      <c r="AM41" s="43"/>
      <c r="AN41" s="43"/>
      <c r="AO41" s="43"/>
      <c r="AP41" s="43"/>
      <c r="AQ41" s="43"/>
      <c r="AR41" s="43"/>
      <c r="AS41" s="43"/>
      <c r="AT41" s="120"/>
      <c r="AU41" s="120"/>
      <c r="AV41" s="43"/>
      <c r="AW41" s="43"/>
      <c r="AX41" s="120"/>
      <c r="AY41" s="120"/>
      <c r="AZ41" s="120"/>
      <c r="BA41" s="120"/>
      <c r="BB41" s="120"/>
      <c r="BC41" s="120"/>
      <c r="BD41" s="120"/>
      <c r="BE41" s="120"/>
      <c r="BF41" s="43"/>
      <c r="BG41" s="43"/>
      <c r="BH41" s="120"/>
      <c r="BI41" s="120"/>
      <c r="BJ41" s="43"/>
      <c r="BK41" s="43"/>
      <c r="BL41" s="120"/>
      <c r="BM41" s="120"/>
      <c r="BN41" s="120"/>
      <c r="BO41" s="120"/>
      <c r="BP41" s="120"/>
      <c r="BQ41" s="120"/>
      <c r="BR41" s="120"/>
      <c r="BS41" s="120"/>
      <c r="BT41" s="43"/>
      <c r="BU41" s="43"/>
      <c r="BV41" s="120"/>
      <c r="BW41" s="120"/>
      <c r="BX41" s="120"/>
      <c r="BY41" s="120"/>
      <c r="BZ41" s="120"/>
      <c r="CA41" s="120"/>
      <c r="CB41" s="120"/>
      <c r="CC41" s="120"/>
      <c r="CD41" s="43"/>
      <c r="CE41" s="43"/>
      <c r="CF41" s="43"/>
      <c r="CG41" s="43"/>
      <c r="CH41" s="43"/>
      <c r="CI41" s="43"/>
      <c r="CJ41" s="43"/>
      <c r="CK41" s="43"/>
      <c r="CL41" s="43"/>
      <c r="CM41" s="43"/>
    </row>
    <row r="42" spans="1:91" x14ac:dyDescent="0.25">
      <c r="A42" s="65" t="s">
        <v>202</v>
      </c>
      <c r="B42" s="121">
        <f t="shared" ref="B42:C42" si="8">B43+B44+B45+B46</f>
        <v>0</v>
      </c>
      <c r="C42" s="100">
        <f t="shared" si="8"/>
        <v>0</v>
      </c>
      <c r="D42" s="121"/>
      <c r="E42" s="121"/>
      <c r="F42" s="100"/>
      <c r="G42" s="100"/>
      <c r="H42" s="100"/>
      <c r="I42" s="100"/>
      <c r="J42" s="121"/>
      <c r="K42" s="121"/>
      <c r="L42" s="100"/>
      <c r="M42" s="100"/>
      <c r="N42" s="121"/>
      <c r="O42" s="121"/>
      <c r="P42" s="121"/>
      <c r="Q42" s="121"/>
      <c r="R42" s="100"/>
      <c r="S42" s="100"/>
      <c r="T42" s="100"/>
      <c r="U42" s="121"/>
      <c r="V42" s="100"/>
      <c r="W42" s="100"/>
      <c r="X42" s="100"/>
      <c r="Y42" s="100"/>
      <c r="Z42" s="100"/>
      <c r="AA42" s="100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00"/>
      <c r="AM42" s="100"/>
      <c r="AN42" s="100"/>
      <c r="AO42" s="100"/>
      <c r="AP42" s="100"/>
      <c r="AQ42" s="100"/>
      <c r="AR42" s="100"/>
      <c r="AS42" s="100"/>
      <c r="AT42" s="121"/>
      <c r="AU42" s="121"/>
      <c r="AV42" s="100"/>
      <c r="AW42" s="100"/>
      <c r="AX42" s="121"/>
      <c r="AY42" s="121"/>
      <c r="AZ42" s="121"/>
      <c r="BA42" s="121"/>
      <c r="BB42" s="121"/>
      <c r="BC42" s="121"/>
      <c r="BD42" s="121"/>
      <c r="BE42" s="121"/>
      <c r="BF42" s="100"/>
      <c r="BG42" s="100"/>
      <c r="BH42" s="121"/>
      <c r="BI42" s="121"/>
      <c r="BJ42" s="100"/>
      <c r="BK42" s="100"/>
      <c r="BL42" s="121"/>
      <c r="BM42" s="121"/>
      <c r="BN42" s="121"/>
      <c r="BO42" s="121"/>
      <c r="BP42" s="121"/>
      <c r="BQ42" s="121"/>
      <c r="BR42" s="121"/>
      <c r="BS42" s="121"/>
      <c r="BT42" s="100"/>
      <c r="BU42" s="100"/>
      <c r="BV42" s="121"/>
      <c r="BW42" s="121"/>
      <c r="BX42" s="121"/>
      <c r="BY42" s="121"/>
      <c r="BZ42" s="121"/>
      <c r="CA42" s="121"/>
      <c r="CB42" s="121"/>
      <c r="CC42" s="121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</row>
    <row r="43" spans="1:91" x14ac:dyDescent="0.25">
      <c r="A43" s="1" t="s">
        <v>107</v>
      </c>
      <c r="B43" s="107">
        <f t="shared" si="6"/>
        <v>0</v>
      </c>
      <c r="C43" s="107">
        <f t="shared" si="6"/>
        <v>0</v>
      </c>
      <c r="D43" s="120"/>
      <c r="E43" s="120"/>
      <c r="F43" s="43"/>
      <c r="G43" s="43"/>
      <c r="H43" s="43"/>
      <c r="I43" s="43"/>
      <c r="J43" s="120"/>
      <c r="K43" s="120"/>
      <c r="L43" s="43"/>
      <c r="M43" s="43"/>
      <c r="N43" s="120"/>
      <c r="O43" s="120"/>
      <c r="P43" s="120"/>
      <c r="Q43" s="120"/>
      <c r="R43" s="43"/>
      <c r="S43" s="43"/>
      <c r="T43" s="43"/>
      <c r="U43" s="120"/>
      <c r="V43" s="43"/>
      <c r="W43" s="43"/>
      <c r="X43" s="43"/>
      <c r="Y43" s="43"/>
      <c r="Z43" s="43"/>
      <c r="AA43" s="43"/>
      <c r="AB43" s="120"/>
      <c r="AC43" s="120"/>
      <c r="AD43" s="120"/>
      <c r="AE43" s="120"/>
      <c r="AF43" s="120"/>
      <c r="AG43" s="120"/>
      <c r="AH43" s="120"/>
      <c r="AI43" s="43"/>
      <c r="AJ43" s="120"/>
      <c r="AK43" s="120"/>
      <c r="AL43" s="43"/>
      <c r="AM43" s="43"/>
      <c r="AN43" s="43"/>
      <c r="AO43" s="43"/>
      <c r="AP43" s="43"/>
      <c r="AQ43" s="43"/>
      <c r="AR43" s="43"/>
      <c r="AS43" s="43"/>
      <c r="AT43" s="120"/>
      <c r="AU43" s="120"/>
      <c r="AV43" s="43"/>
      <c r="AW43" s="43"/>
      <c r="AX43" s="120"/>
      <c r="AY43" s="120"/>
      <c r="AZ43" s="120"/>
      <c r="BA43" s="120"/>
      <c r="BB43" s="120"/>
      <c r="BC43" s="120"/>
      <c r="BD43" s="120"/>
      <c r="BE43" s="120"/>
      <c r="BF43" s="43"/>
      <c r="BG43" s="43"/>
      <c r="BH43" s="120"/>
      <c r="BI43" s="120"/>
      <c r="BJ43" s="43"/>
      <c r="BK43" s="43"/>
      <c r="BL43" s="120"/>
      <c r="BM43" s="120"/>
      <c r="BN43" s="120"/>
      <c r="BO43" s="120"/>
      <c r="BP43" s="120"/>
      <c r="BQ43" s="120"/>
      <c r="BR43" s="120"/>
      <c r="BS43" s="120"/>
      <c r="BT43" s="43"/>
      <c r="BU43" s="43"/>
      <c r="BV43" s="120"/>
      <c r="BW43" s="120"/>
      <c r="BX43" s="120"/>
      <c r="BY43" s="120"/>
      <c r="BZ43" s="120"/>
      <c r="CA43" s="120"/>
      <c r="CB43" s="120"/>
      <c r="CC43" s="120"/>
      <c r="CD43" s="43"/>
      <c r="CE43" s="43"/>
      <c r="CF43" s="43"/>
      <c r="CG43" s="43"/>
      <c r="CH43" s="43"/>
      <c r="CI43" s="43"/>
      <c r="CJ43" s="43"/>
      <c r="CK43" s="43"/>
      <c r="CL43" s="43"/>
      <c r="CM43" s="43"/>
    </row>
    <row r="44" spans="1:91" x14ac:dyDescent="0.25">
      <c r="A44" s="1" t="s">
        <v>108</v>
      </c>
      <c r="B44" s="107">
        <f t="shared" si="6"/>
        <v>0</v>
      </c>
      <c r="C44" s="107">
        <f t="shared" si="6"/>
        <v>0</v>
      </c>
      <c r="D44" s="120"/>
      <c r="E44" s="120"/>
      <c r="F44" s="43"/>
      <c r="G44" s="43"/>
      <c r="H44" s="43"/>
      <c r="I44" s="43"/>
      <c r="J44" s="120"/>
      <c r="K44" s="120"/>
      <c r="L44" s="43"/>
      <c r="M44" s="43"/>
      <c r="N44" s="120"/>
      <c r="O44" s="120"/>
      <c r="P44" s="120"/>
      <c r="Q44" s="120"/>
      <c r="R44" s="43"/>
      <c r="S44" s="43"/>
      <c r="T44" s="43"/>
      <c r="U44" s="120"/>
      <c r="V44" s="43"/>
      <c r="W44" s="43"/>
      <c r="X44" s="43"/>
      <c r="Y44" s="43"/>
      <c r="Z44" s="43"/>
      <c r="AA44" s="43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43"/>
      <c r="AM44" s="43"/>
      <c r="AN44" s="43"/>
      <c r="AO44" s="43"/>
      <c r="AP44" s="43"/>
      <c r="AQ44" s="43"/>
      <c r="AR44" s="43"/>
      <c r="AS44" s="43"/>
      <c r="AT44" s="120"/>
      <c r="AU44" s="120"/>
      <c r="AV44" s="43"/>
      <c r="AW44" s="43"/>
      <c r="AX44" s="120"/>
      <c r="AY44" s="120"/>
      <c r="AZ44" s="120"/>
      <c r="BA44" s="120"/>
      <c r="BB44" s="120"/>
      <c r="BC44" s="120"/>
      <c r="BD44" s="120"/>
      <c r="BE44" s="120"/>
      <c r="BF44" s="43"/>
      <c r="BG44" s="43"/>
      <c r="BH44" s="120"/>
      <c r="BI44" s="120"/>
      <c r="BJ44" s="43"/>
      <c r="BK44" s="43"/>
      <c r="BL44" s="120"/>
      <c r="BM44" s="120"/>
      <c r="BN44" s="120"/>
      <c r="BO44" s="120"/>
      <c r="BP44" s="120"/>
      <c r="BQ44" s="120"/>
      <c r="BR44" s="120"/>
      <c r="BS44" s="120"/>
      <c r="BT44" s="43"/>
      <c r="BU44" s="43"/>
      <c r="BV44" s="120"/>
      <c r="BW44" s="120"/>
      <c r="BX44" s="120"/>
      <c r="BY44" s="120"/>
      <c r="BZ44" s="120"/>
      <c r="CA44" s="120"/>
      <c r="CB44" s="120"/>
      <c r="CC44" s="120"/>
      <c r="CD44" s="43"/>
      <c r="CE44" s="43"/>
      <c r="CF44" s="43"/>
      <c r="CG44" s="43"/>
      <c r="CH44" s="43"/>
      <c r="CI44" s="43"/>
      <c r="CJ44" s="43"/>
      <c r="CK44" s="43"/>
      <c r="CL44" s="43"/>
      <c r="CM44" s="43"/>
    </row>
    <row r="45" spans="1:91" x14ac:dyDescent="0.25">
      <c r="A45" s="1" t="s">
        <v>109</v>
      </c>
      <c r="B45" s="107">
        <f t="shared" si="6"/>
        <v>0</v>
      </c>
      <c r="C45" s="107">
        <f t="shared" si="6"/>
        <v>0</v>
      </c>
      <c r="D45" s="120"/>
      <c r="E45" s="120"/>
      <c r="F45" s="43"/>
      <c r="G45" s="43"/>
      <c r="H45" s="43"/>
      <c r="I45" s="43"/>
      <c r="J45" s="120"/>
      <c r="K45" s="120"/>
      <c r="L45" s="43"/>
      <c r="M45" s="43"/>
      <c r="N45" s="120"/>
      <c r="O45" s="120"/>
      <c r="P45" s="120"/>
      <c r="Q45" s="120"/>
      <c r="R45" s="43"/>
      <c r="S45" s="43"/>
      <c r="T45" s="43"/>
      <c r="U45" s="120"/>
      <c r="V45" s="43"/>
      <c r="W45" s="43"/>
      <c r="X45" s="43"/>
      <c r="Y45" s="43"/>
      <c r="Z45" s="43"/>
      <c r="AA45" s="43"/>
      <c r="AB45" s="120"/>
      <c r="AC45" s="120"/>
      <c r="AD45" s="120"/>
      <c r="AE45" s="120"/>
      <c r="AF45" s="120"/>
      <c r="AG45" s="120"/>
      <c r="AH45" s="120"/>
      <c r="AI45" s="43"/>
      <c r="AJ45" s="120"/>
      <c r="AK45" s="120"/>
      <c r="AL45" s="43"/>
      <c r="AM45" s="43"/>
      <c r="AN45" s="43"/>
      <c r="AO45" s="43"/>
      <c r="AP45" s="43"/>
      <c r="AQ45" s="43"/>
      <c r="AR45" s="43"/>
      <c r="AS45" s="43"/>
      <c r="AT45" s="120"/>
      <c r="AU45" s="120"/>
      <c r="AV45" s="43"/>
      <c r="AW45" s="43"/>
      <c r="AX45" s="120"/>
      <c r="AY45" s="120"/>
      <c r="AZ45" s="120"/>
      <c r="BA45" s="120"/>
      <c r="BB45" s="120"/>
      <c r="BC45" s="120"/>
      <c r="BD45" s="120"/>
      <c r="BE45" s="120"/>
      <c r="BF45" s="43"/>
      <c r="BG45" s="43"/>
      <c r="BH45" s="120"/>
      <c r="BI45" s="120"/>
      <c r="BJ45" s="43"/>
      <c r="BK45" s="43"/>
      <c r="BL45" s="120"/>
      <c r="BM45" s="120"/>
      <c r="BN45" s="120"/>
      <c r="BO45" s="120"/>
      <c r="BP45" s="120"/>
      <c r="BQ45" s="120"/>
      <c r="BR45" s="120"/>
      <c r="BS45" s="120"/>
      <c r="BT45" s="43"/>
      <c r="BU45" s="43"/>
      <c r="BV45" s="120"/>
      <c r="BW45" s="120"/>
      <c r="BX45" s="120"/>
      <c r="BY45" s="120"/>
      <c r="BZ45" s="120"/>
      <c r="CA45" s="120"/>
      <c r="CB45" s="120"/>
      <c r="CC45" s="120"/>
      <c r="CD45" s="43"/>
      <c r="CE45" s="43"/>
      <c r="CF45" s="43"/>
      <c r="CG45" s="43"/>
      <c r="CH45" s="43"/>
      <c r="CI45" s="43"/>
      <c r="CJ45" s="43"/>
      <c r="CK45" s="43"/>
      <c r="CL45" s="43"/>
      <c r="CM45" s="43"/>
    </row>
    <row r="46" spans="1:91" x14ac:dyDescent="0.25">
      <c r="A46" s="1" t="s">
        <v>110</v>
      </c>
      <c r="B46" s="107">
        <f t="shared" si="6"/>
        <v>0</v>
      </c>
      <c r="C46" s="107">
        <f t="shared" si="6"/>
        <v>0</v>
      </c>
      <c r="D46" s="120"/>
      <c r="E46" s="120"/>
      <c r="F46" s="43"/>
      <c r="G46" s="43"/>
      <c r="H46" s="43"/>
      <c r="I46" s="43"/>
      <c r="J46" s="120"/>
      <c r="K46" s="120"/>
      <c r="L46" s="43"/>
      <c r="M46" s="43"/>
      <c r="N46" s="120"/>
      <c r="O46" s="120"/>
      <c r="P46" s="120"/>
      <c r="Q46" s="120"/>
      <c r="R46" s="43"/>
      <c r="S46" s="43"/>
      <c r="T46" s="43"/>
      <c r="U46" s="120"/>
      <c r="V46" s="43"/>
      <c r="W46" s="43"/>
      <c r="X46" s="43"/>
      <c r="Y46" s="43"/>
      <c r="Z46" s="43"/>
      <c r="AA46" s="43"/>
      <c r="AB46" s="120"/>
      <c r="AC46" s="120"/>
      <c r="AD46" s="120"/>
      <c r="AE46" s="120"/>
      <c r="AF46" s="120"/>
      <c r="AG46" s="120"/>
      <c r="AH46" s="43"/>
      <c r="AI46" s="43"/>
      <c r="AJ46" s="120"/>
      <c r="AK46" s="120"/>
      <c r="AL46" s="43"/>
      <c r="AM46" s="43"/>
      <c r="AN46" s="43"/>
      <c r="AO46" s="43"/>
      <c r="AP46" s="43"/>
      <c r="AQ46" s="43"/>
      <c r="AR46" s="43"/>
      <c r="AS46" s="43"/>
      <c r="AT46" s="120"/>
      <c r="AU46" s="120"/>
      <c r="AV46" s="43"/>
      <c r="AW46" s="43"/>
      <c r="AX46" s="120"/>
      <c r="AY46" s="120"/>
      <c r="AZ46" s="120"/>
      <c r="BA46" s="120"/>
      <c r="BB46" s="120"/>
      <c r="BC46" s="120"/>
      <c r="BD46" s="120"/>
      <c r="BE46" s="120"/>
      <c r="BF46" s="43"/>
      <c r="BG46" s="43"/>
      <c r="BH46" s="120"/>
      <c r="BI46" s="120"/>
      <c r="BJ46" s="43"/>
      <c r="BK46" s="43"/>
      <c r="BL46" s="120"/>
      <c r="BM46" s="120"/>
      <c r="BN46" s="120"/>
      <c r="BO46" s="120"/>
      <c r="BP46" s="120"/>
      <c r="BQ46" s="120"/>
      <c r="BR46" s="120"/>
      <c r="BS46" s="120"/>
      <c r="BT46" s="43"/>
      <c r="BU46" s="43"/>
      <c r="BV46" s="120"/>
      <c r="BW46" s="120"/>
      <c r="BX46" s="120"/>
      <c r="BY46" s="120"/>
      <c r="BZ46" s="120"/>
      <c r="CA46" s="120"/>
      <c r="CB46" s="120"/>
      <c r="CC46" s="120"/>
      <c r="CD46" s="43"/>
      <c r="CE46" s="43"/>
      <c r="CF46" s="43"/>
      <c r="CG46" s="43"/>
      <c r="CH46" s="43"/>
      <c r="CI46" s="43"/>
      <c r="CJ46" s="43"/>
      <c r="CK46" s="43"/>
      <c r="CL46" s="43"/>
      <c r="CM46" s="43"/>
    </row>
    <row r="47" spans="1:91" x14ac:dyDescent="0.25">
      <c r="A47" s="61" t="s">
        <v>111</v>
      </c>
      <c r="B47" s="102"/>
      <c r="C47" s="102"/>
      <c r="D47" s="117"/>
      <c r="E47" s="117"/>
      <c r="F47" s="60"/>
      <c r="G47" s="60"/>
      <c r="H47" s="60"/>
      <c r="I47" s="60"/>
      <c r="J47" s="117"/>
      <c r="K47" s="117"/>
      <c r="L47" s="60"/>
      <c r="M47" s="60"/>
      <c r="N47" s="117"/>
      <c r="O47" s="117"/>
      <c r="P47" s="117"/>
      <c r="Q47" s="117"/>
      <c r="R47" s="60"/>
      <c r="S47" s="60"/>
      <c r="T47" s="60"/>
      <c r="U47" s="117"/>
      <c r="V47" s="60"/>
      <c r="W47" s="60"/>
      <c r="X47" s="60"/>
      <c r="Y47" s="60"/>
      <c r="Z47" s="60"/>
      <c r="AA47" s="60"/>
      <c r="AB47" s="117"/>
      <c r="AC47" s="117"/>
      <c r="AD47" s="117"/>
      <c r="AE47" s="117"/>
      <c r="AF47" s="117"/>
      <c r="AG47" s="117"/>
      <c r="AH47" s="60"/>
      <c r="AI47" s="60"/>
      <c r="AJ47" s="117"/>
      <c r="AK47" s="117"/>
      <c r="AL47" s="60"/>
      <c r="AM47" s="60"/>
      <c r="AN47" s="60"/>
      <c r="AO47" s="60"/>
      <c r="AP47" s="60"/>
      <c r="AQ47" s="60"/>
      <c r="AR47" s="60"/>
      <c r="AS47" s="60"/>
      <c r="AT47" s="117"/>
      <c r="AU47" s="117"/>
      <c r="AV47" s="60"/>
      <c r="AW47" s="60"/>
      <c r="AX47" s="117"/>
      <c r="AY47" s="117"/>
      <c r="AZ47" s="117"/>
      <c r="BA47" s="117"/>
      <c r="BB47" s="117"/>
      <c r="BC47" s="117"/>
      <c r="BD47" s="117"/>
      <c r="BE47" s="117"/>
      <c r="BF47" s="60"/>
      <c r="BG47" s="60"/>
      <c r="BH47" s="117"/>
      <c r="BI47" s="117"/>
      <c r="BJ47" s="60"/>
      <c r="BK47" s="60"/>
      <c r="BL47" s="117"/>
      <c r="BM47" s="117"/>
      <c r="BN47" s="117"/>
      <c r="BO47" s="117"/>
      <c r="BP47" s="117"/>
      <c r="BQ47" s="117"/>
      <c r="BR47" s="117"/>
      <c r="BS47" s="117"/>
      <c r="BT47" s="60"/>
      <c r="BU47" s="60"/>
      <c r="BV47" s="117"/>
      <c r="BW47" s="117"/>
      <c r="BX47" s="117"/>
      <c r="BY47" s="117"/>
      <c r="BZ47" s="117"/>
      <c r="CA47" s="117"/>
      <c r="CB47" s="117"/>
      <c r="CC47" s="117"/>
      <c r="CD47" s="60"/>
      <c r="CE47" s="60"/>
      <c r="CF47" s="60"/>
      <c r="CG47" s="60"/>
      <c r="CH47" s="60"/>
      <c r="CI47" s="60"/>
      <c r="CJ47" s="60"/>
      <c r="CK47" s="60"/>
      <c r="CL47" s="60"/>
      <c r="CM47" s="60"/>
    </row>
    <row r="48" spans="1:91" x14ac:dyDescent="0.25">
      <c r="A48" s="64" t="s">
        <v>112</v>
      </c>
      <c r="B48" s="107">
        <f t="shared" si="6"/>
        <v>0</v>
      </c>
      <c r="C48" s="107">
        <f t="shared" si="6"/>
        <v>0</v>
      </c>
      <c r="D48" s="120"/>
      <c r="E48" s="120"/>
      <c r="F48" s="43"/>
      <c r="G48" s="43"/>
      <c r="H48" s="43"/>
      <c r="I48" s="43"/>
      <c r="J48" s="120"/>
      <c r="K48" s="120"/>
      <c r="L48" s="43"/>
      <c r="M48" s="43"/>
      <c r="N48" s="120"/>
      <c r="O48" s="120"/>
      <c r="P48" s="120"/>
      <c r="Q48" s="120"/>
      <c r="R48" s="43"/>
      <c r="S48" s="43"/>
      <c r="T48" s="43"/>
      <c r="U48" s="120"/>
      <c r="V48" s="43"/>
      <c r="W48" s="43"/>
      <c r="X48" s="43"/>
      <c r="Y48" s="43"/>
      <c r="Z48" s="43"/>
      <c r="AA48" s="43"/>
      <c r="AB48" s="120"/>
      <c r="AC48" s="120"/>
      <c r="AD48" s="120"/>
      <c r="AE48" s="120"/>
      <c r="AF48" s="120"/>
      <c r="AG48" s="120"/>
      <c r="AH48" s="120"/>
      <c r="AI48" s="43"/>
      <c r="AJ48" s="120"/>
      <c r="AK48" s="120"/>
      <c r="AL48" s="43"/>
      <c r="AM48" s="43"/>
      <c r="AN48" s="43"/>
      <c r="AO48" s="43"/>
      <c r="AP48" s="43"/>
      <c r="AQ48" s="43"/>
      <c r="AR48" s="43"/>
      <c r="AS48" s="43"/>
      <c r="AT48" s="120"/>
      <c r="AU48" s="120"/>
      <c r="AV48" s="43"/>
      <c r="AW48" s="43"/>
      <c r="AX48" s="120"/>
      <c r="AY48" s="120"/>
      <c r="AZ48" s="120"/>
      <c r="BA48" s="120"/>
      <c r="BB48" s="120"/>
      <c r="BC48" s="120"/>
      <c r="BD48" s="120"/>
      <c r="BE48" s="120"/>
      <c r="BF48" s="43"/>
      <c r="BG48" s="43"/>
      <c r="BH48" s="120"/>
      <c r="BI48" s="120"/>
      <c r="BJ48" s="43"/>
      <c r="BK48" s="43"/>
      <c r="BL48" s="120"/>
      <c r="BM48" s="120"/>
      <c r="BN48" s="120"/>
      <c r="BO48" s="120"/>
      <c r="BP48" s="120"/>
      <c r="BQ48" s="120"/>
      <c r="BR48" s="120"/>
      <c r="BS48" s="120"/>
      <c r="BT48" s="43"/>
      <c r="BU48" s="43"/>
      <c r="BV48" s="120"/>
      <c r="BW48" s="120"/>
      <c r="BX48" s="120"/>
      <c r="BY48" s="120"/>
      <c r="BZ48" s="120"/>
      <c r="CA48" s="120"/>
      <c r="CB48" s="120"/>
      <c r="CC48" s="120"/>
      <c r="CD48" s="43"/>
      <c r="CE48" s="43"/>
      <c r="CF48" s="43"/>
      <c r="CG48" s="43"/>
      <c r="CH48" s="43"/>
      <c r="CI48" s="43"/>
      <c r="CJ48" s="43"/>
      <c r="CK48" s="43"/>
      <c r="CL48" s="43"/>
      <c r="CM48" s="43"/>
    </row>
    <row r="49" spans="1:91" x14ac:dyDescent="0.25">
      <c r="A49" s="61" t="s">
        <v>113</v>
      </c>
      <c r="B49" s="102"/>
      <c r="C49" s="102"/>
      <c r="D49" s="117"/>
      <c r="E49" s="117"/>
      <c r="F49" s="60"/>
      <c r="G49" s="60"/>
      <c r="H49" s="60"/>
      <c r="I49" s="60"/>
      <c r="J49" s="117"/>
      <c r="K49" s="117"/>
      <c r="L49" s="60"/>
      <c r="M49" s="60"/>
      <c r="N49" s="117"/>
      <c r="O49" s="117"/>
      <c r="P49" s="117"/>
      <c r="Q49" s="117"/>
      <c r="R49" s="60"/>
      <c r="S49" s="60"/>
      <c r="T49" s="60"/>
      <c r="U49" s="117"/>
      <c r="V49" s="60"/>
      <c r="W49" s="60"/>
      <c r="X49" s="60"/>
      <c r="Y49" s="60"/>
      <c r="Z49" s="60"/>
      <c r="AA49" s="60"/>
      <c r="AB49" s="117"/>
      <c r="AC49" s="117"/>
      <c r="AD49" s="117"/>
      <c r="AE49" s="117"/>
      <c r="AF49" s="117"/>
      <c r="AG49" s="117"/>
      <c r="AH49" s="60"/>
      <c r="AI49" s="60"/>
      <c r="AJ49" s="117"/>
      <c r="AK49" s="117"/>
      <c r="AL49" s="60"/>
      <c r="AM49" s="60"/>
      <c r="AN49" s="60"/>
      <c r="AO49" s="60"/>
      <c r="AP49" s="60"/>
      <c r="AQ49" s="60"/>
      <c r="AR49" s="60"/>
      <c r="AS49" s="60"/>
      <c r="AT49" s="117"/>
      <c r="AU49" s="117"/>
      <c r="AV49" s="60"/>
      <c r="AW49" s="60"/>
      <c r="AX49" s="117"/>
      <c r="AY49" s="117"/>
      <c r="AZ49" s="117"/>
      <c r="BA49" s="117"/>
      <c r="BB49" s="117"/>
      <c r="BC49" s="117"/>
      <c r="BD49" s="117"/>
      <c r="BE49" s="117"/>
      <c r="BF49" s="60"/>
      <c r="BG49" s="60"/>
      <c r="BH49" s="117"/>
      <c r="BI49" s="117"/>
      <c r="BJ49" s="60"/>
      <c r="BK49" s="60"/>
      <c r="BL49" s="117"/>
      <c r="BM49" s="117"/>
      <c r="BN49" s="117"/>
      <c r="BO49" s="117"/>
      <c r="BP49" s="117"/>
      <c r="BQ49" s="117"/>
      <c r="BR49" s="117"/>
      <c r="BS49" s="117"/>
      <c r="BT49" s="60"/>
      <c r="BU49" s="60"/>
      <c r="BV49" s="117"/>
      <c r="BW49" s="117"/>
      <c r="BX49" s="117"/>
      <c r="BY49" s="117"/>
      <c r="BZ49" s="117"/>
      <c r="CA49" s="117"/>
      <c r="CB49" s="117"/>
      <c r="CC49" s="117"/>
      <c r="CD49" s="60"/>
      <c r="CE49" s="60"/>
      <c r="CF49" s="60"/>
      <c r="CG49" s="60"/>
      <c r="CH49" s="60"/>
      <c r="CI49" s="60"/>
      <c r="CJ49" s="60"/>
      <c r="CK49" s="60"/>
      <c r="CL49" s="60"/>
      <c r="CM49" s="60"/>
    </row>
    <row r="50" spans="1:91" x14ac:dyDescent="0.25">
      <c r="A50" s="64" t="s">
        <v>114</v>
      </c>
      <c r="B50" s="107">
        <f t="shared" si="6"/>
        <v>0</v>
      </c>
      <c r="C50" s="107">
        <f t="shared" si="6"/>
        <v>0</v>
      </c>
      <c r="D50" s="120"/>
      <c r="E50" s="120"/>
      <c r="F50" s="43"/>
      <c r="G50" s="43"/>
      <c r="H50" s="43"/>
      <c r="I50" s="43"/>
      <c r="J50" s="120"/>
      <c r="K50" s="120"/>
      <c r="L50" s="43"/>
      <c r="M50" s="43"/>
      <c r="N50" s="120"/>
      <c r="O50" s="120"/>
      <c r="P50" s="120"/>
      <c r="Q50" s="120"/>
      <c r="R50" s="43"/>
      <c r="S50" s="43"/>
      <c r="T50" s="43"/>
      <c r="U50" s="120"/>
      <c r="V50" s="43"/>
      <c r="W50" s="43"/>
      <c r="X50" s="43"/>
      <c r="Y50" s="43"/>
      <c r="Z50" s="43"/>
      <c r="AA50" s="43"/>
      <c r="AB50" s="120"/>
      <c r="AC50" s="120"/>
      <c r="AD50" s="120"/>
      <c r="AE50" s="120"/>
      <c r="AF50" s="120"/>
      <c r="AG50" s="120"/>
      <c r="AH50" s="120"/>
      <c r="AI50" s="43"/>
      <c r="AJ50" s="120"/>
      <c r="AK50" s="120"/>
      <c r="AL50" s="43"/>
      <c r="AM50" s="43"/>
      <c r="AN50" s="43"/>
      <c r="AO50" s="43"/>
      <c r="AP50" s="43"/>
      <c r="AQ50" s="43"/>
      <c r="AR50" s="43"/>
      <c r="AS50" s="43"/>
      <c r="AT50" s="120"/>
      <c r="AU50" s="120"/>
      <c r="AV50" s="43"/>
      <c r="AW50" s="43"/>
      <c r="AX50" s="120"/>
      <c r="AY50" s="120"/>
      <c r="AZ50" s="120"/>
      <c r="BA50" s="120"/>
      <c r="BB50" s="120"/>
      <c r="BC50" s="120"/>
      <c r="BD50" s="120"/>
      <c r="BE50" s="120"/>
      <c r="BF50" s="43"/>
      <c r="BG50" s="43"/>
      <c r="BH50" s="120"/>
      <c r="BI50" s="120"/>
      <c r="BJ50" s="43"/>
      <c r="BK50" s="43"/>
      <c r="BL50" s="120"/>
      <c r="BM50" s="120"/>
      <c r="BN50" s="120"/>
      <c r="BO50" s="120"/>
      <c r="BP50" s="120"/>
      <c r="BQ50" s="120"/>
      <c r="BR50" s="120"/>
      <c r="BS50" s="120"/>
      <c r="BT50" s="43"/>
      <c r="BU50" s="43"/>
      <c r="BV50" s="120"/>
      <c r="BW50" s="120"/>
      <c r="BX50" s="120"/>
      <c r="BY50" s="120"/>
      <c r="BZ50" s="120"/>
      <c r="CA50" s="120"/>
      <c r="CB50" s="120"/>
      <c r="CC50" s="120"/>
      <c r="CD50" s="43"/>
      <c r="CE50" s="43"/>
      <c r="CF50" s="43"/>
      <c r="CG50" s="43"/>
      <c r="CH50" s="43"/>
      <c r="CI50" s="43"/>
      <c r="CJ50" s="43"/>
      <c r="CK50" s="43"/>
      <c r="CL50" s="43"/>
      <c r="CM50" s="43"/>
    </row>
    <row r="52" spans="1:91" x14ac:dyDescent="0.25">
      <c r="A52" s="66" t="s">
        <v>154</v>
      </c>
    </row>
    <row r="53" spans="1:91" x14ac:dyDescent="0.25">
      <c r="A53" s="67" t="s">
        <v>153</v>
      </c>
    </row>
    <row r="54" spans="1:91" x14ac:dyDescent="0.25">
      <c r="A54" t="s">
        <v>195</v>
      </c>
    </row>
    <row r="56" spans="1:91" x14ac:dyDescent="0.25">
      <c r="A56" t="s">
        <v>196</v>
      </c>
    </row>
    <row r="58" spans="1:91" x14ac:dyDescent="0.25">
      <c r="A58" t="s">
        <v>160</v>
      </c>
    </row>
    <row r="60" spans="1:91" x14ac:dyDescent="0.25">
      <c r="A60" t="s">
        <v>197</v>
      </c>
    </row>
    <row r="62" spans="1:91" x14ac:dyDescent="0.25">
      <c r="A62" t="s">
        <v>200</v>
      </c>
    </row>
    <row r="64" spans="1:91" x14ac:dyDescent="0.25">
      <c r="A64" t="s">
        <v>198</v>
      </c>
    </row>
    <row r="66" spans="1:1" x14ac:dyDescent="0.25">
      <c r="A66" t="s">
        <v>199</v>
      </c>
    </row>
  </sheetData>
  <mergeCells count="45">
    <mergeCell ref="L2:M2"/>
    <mergeCell ref="B2:C2"/>
    <mergeCell ref="D2:E2"/>
    <mergeCell ref="F2:G2"/>
    <mergeCell ref="H2:I2"/>
    <mergeCell ref="J2:K2"/>
    <mergeCell ref="AJ2:A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AL2:AM2"/>
    <mergeCell ref="AN2:AO2"/>
    <mergeCell ref="AP2:AQ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BJ2:BK2"/>
    <mergeCell ref="BL2:BM2"/>
    <mergeCell ref="BN2:BO2"/>
    <mergeCell ref="BP2:BQ2"/>
    <mergeCell ref="BR2:BS2"/>
    <mergeCell ref="BT2:BU2"/>
    <mergeCell ref="BV2:BW2"/>
    <mergeCell ref="BX2:BY2"/>
    <mergeCell ref="CJ2:CK2"/>
    <mergeCell ref="CL2:CM2"/>
    <mergeCell ref="BZ2:CA2"/>
    <mergeCell ref="CB2:CC2"/>
    <mergeCell ref="CD2:CE2"/>
    <mergeCell ref="CF2:CG2"/>
    <mergeCell ref="CH2:CI2"/>
  </mergeCells>
  <pageMargins left="0.7" right="0.7" top="0.75" bottom="0.75" header="0.3" footer="0.3"/>
  <pageSetup paperSize="9" orientation="portrait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0"/>
  <sheetViews>
    <sheetView workbookViewId="0">
      <selection activeCell="A11" sqref="A11"/>
    </sheetView>
  </sheetViews>
  <sheetFormatPr defaultRowHeight="15" x14ac:dyDescent="0.25"/>
  <cols>
    <col min="1" max="1" width="83.5703125" bestFit="1" customWidth="1"/>
  </cols>
  <sheetData>
    <row r="3" spans="1:1" ht="15" customHeight="1" x14ac:dyDescent="0.25">
      <c r="A3" t="s">
        <v>224</v>
      </c>
    </row>
    <row r="4" spans="1:1" ht="15" customHeight="1" x14ac:dyDescent="0.25"/>
    <row r="5" spans="1:1" ht="15" customHeight="1" x14ac:dyDescent="0.25">
      <c r="A5" t="s">
        <v>225</v>
      </c>
    </row>
    <row r="6" spans="1:1" ht="15" customHeight="1" x14ac:dyDescent="0.25"/>
    <row r="7" spans="1:1" ht="15" customHeight="1" x14ac:dyDescent="0.25">
      <c r="A7" t="s">
        <v>226</v>
      </c>
    </row>
    <row r="8" spans="1:1" ht="15" customHeight="1" x14ac:dyDescent="0.25"/>
    <row r="9" spans="1:1" ht="15" customHeight="1" x14ac:dyDescent="0.25">
      <c r="A9" t="s">
        <v>227</v>
      </c>
    </row>
    <row r="10" spans="1:1" ht="15" customHeight="1" x14ac:dyDescent="0.25"/>
    <row r="11" spans="1:1" ht="15" customHeight="1" x14ac:dyDescent="0.25">
      <c r="A11" t="s">
        <v>228</v>
      </c>
    </row>
    <row r="12" spans="1:1" ht="15" customHeight="1" x14ac:dyDescent="0.25"/>
    <row r="13" spans="1:1" ht="15" customHeight="1" x14ac:dyDescent="0.25">
      <c r="A13" t="s">
        <v>229</v>
      </c>
    </row>
    <row r="14" spans="1:1" ht="15" customHeight="1" x14ac:dyDescent="0.25"/>
    <row r="15" spans="1:1" ht="15" customHeight="1" x14ac:dyDescent="0.25">
      <c r="A15" t="s">
        <v>230</v>
      </c>
    </row>
    <row r="16" spans="1:1" ht="15" customHeight="1" x14ac:dyDescent="0.25"/>
    <row r="17" spans="1:1" ht="15" customHeight="1" x14ac:dyDescent="0.25">
      <c r="A17" t="s">
        <v>231</v>
      </c>
    </row>
    <row r="18" spans="1:1" ht="15" customHeight="1" x14ac:dyDescent="0.25"/>
    <row r="19" spans="1:1" ht="15" customHeight="1" x14ac:dyDescent="0.25">
      <c r="A19" t="s">
        <v>232</v>
      </c>
    </row>
    <row r="20" spans="1:1" ht="15" customHeight="1" x14ac:dyDescent="0.25"/>
    <row r="21" spans="1:1" ht="15" customHeight="1" x14ac:dyDescent="0.25">
      <c r="A21" t="s">
        <v>233</v>
      </c>
    </row>
    <row r="22" spans="1:1" ht="15" customHeight="1" x14ac:dyDescent="0.25"/>
    <row r="23" spans="1:1" ht="15" customHeight="1" x14ac:dyDescent="0.25">
      <c r="A23" t="s">
        <v>234</v>
      </c>
    </row>
    <row r="24" spans="1:1" ht="15" customHeight="1" x14ac:dyDescent="0.25"/>
    <row r="25" spans="1:1" ht="15" customHeight="1" x14ac:dyDescent="0.25">
      <c r="A25" t="s">
        <v>235</v>
      </c>
    </row>
    <row r="26" spans="1:1" ht="15" customHeight="1" x14ac:dyDescent="0.25"/>
    <row r="27" spans="1:1" ht="15" customHeight="1" x14ac:dyDescent="0.25">
      <c r="A27" t="s">
        <v>236</v>
      </c>
    </row>
    <row r="28" spans="1:1" ht="15" customHeight="1" x14ac:dyDescent="0.25"/>
    <row r="29" spans="1:1" ht="15" customHeight="1" x14ac:dyDescent="0.25">
      <c r="A29" t="s">
        <v>237</v>
      </c>
    </row>
    <row r="30" spans="1:1" ht="15" customHeight="1" x14ac:dyDescent="0.25"/>
    <row r="31" spans="1:1" ht="15" customHeight="1" x14ac:dyDescent="0.25">
      <c r="A31" t="s">
        <v>238</v>
      </c>
    </row>
    <row r="32" spans="1:1" ht="15" customHeight="1" x14ac:dyDescent="0.25"/>
    <row r="33" spans="1:1" ht="15" customHeight="1" x14ac:dyDescent="0.25">
      <c r="A33" t="s">
        <v>239</v>
      </c>
    </row>
    <row r="34" spans="1:1" ht="15" customHeight="1" x14ac:dyDescent="0.25"/>
    <row r="35" spans="1:1" ht="15" customHeight="1" x14ac:dyDescent="0.25">
      <c r="A35" t="s">
        <v>240</v>
      </c>
    </row>
    <row r="36" spans="1:1" ht="15" customHeight="1" x14ac:dyDescent="0.25"/>
    <row r="37" spans="1:1" ht="15" customHeight="1" x14ac:dyDescent="0.25">
      <c r="A37" t="s">
        <v>266</v>
      </c>
    </row>
    <row r="38" spans="1:1" ht="15" customHeight="1" x14ac:dyDescent="0.25"/>
    <row r="39" spans="1:1" ht="15" customHeight="1" x14ac:dyDescent="0.25">
      <c r="A39" t="s">
        <v>241</v>
      </c>
    </row>
    <row r="40" spans="1:1" ht="15" customHeight="1" x14ac:dyDescent="0.25"/>
    <row r="41" spans="1:1" ht="15" customHeight="1" x14ac:dyDescent="0.25">
      <c r="A41" t="s">
        <v>242</v>
      </c>
    </row>
    <row r="42" spans="1:1" ht="15" customHeight="1" x14ac:dyDescent="0.25"/>
    <row r="43" spans="1:1" ht="15" customHeight="1" x14ac:dyDescent="0.25">
      <c r="A43" t="s">
        <v>243</v>
      </c>
    </row>
    <row r="44" spans="1:1" ht="15" customHeight="1" x14ac:dyDescent="0.25"/>
    <row r="45" spans="1:1" ht="15" customHeight="1" x14ac:dyDescent="0.25">
      <c r="A45" t="s">
        <v>244</v>
      </c>
    </row>
    <row r="46" spans="1:1" ht="15" hidden="1" customHeight="1" x14ac:dyDescent="0.25"/>
    <row r="47" spans="1:1" ht="15" customHeight="1" x14ac:dyDescent="0.25">
      <c r="A47" t="s">
        <v>245</v>
      </c>
    </row>
    <row r="48" spans="1:1" ht="15" customHeight="1" x14ac:dyDescent="0.25"/>
    <row r="49" spans="1:1" ht="15" customHeight="1" x14ac:dyDescent="0.25">
      <c r="A49" t="s">
        <v>246</v>
      </c>
    </row>
    <row r="50" spans="1:1" ht="15" customHeight="1" x14ac:dyDescent="0.25"/>
    <row r="51" spans="1:1" ht="15" customHeight="1" x14ac:dyDescent="0.25">
      <c r="A51" t="s">
        <v>247</v>
      </c>
    </row>
    <row r="52" spans="1:1" ht="15" customHeight="1" x14ac:dyDescent="0.25"/>
    <row r="53" spans="1:1" ht="15" customHeight="1" x14ac:dyDescent="0.25">
      <c r="A53" t="s">
        <v>248</v>
      </c>
    </row>
    <row r="54" spans="1:1" ht="15" customHeight="1" x14ac:dyDescent="0.25"/>
    <row r="55" spans="1:1" ht="15" customHeight="1" x14ac:dyDescent="0.25">
      <c r="A55" t="s">
        <v>249</v>
      </c>
    </row>
    <row r="56" spans="1:1" ht="15" customHeight="1" x14ac:dyDescent="0.25"/>
    <row r="57" spans="1:1" ht="15" customHeight="1" x14ac:dyDescent="0.25">
      <c r="A57" t="s">
        <v>250</v>
      </c>
    </row>
    <row r="58" spans="1:1" ht="15" customHeight="1" x14ac:dyDescent="0.25"/>
    <row r="59" spans="1:1" ht="15" customHeight="1" x14ac:dyDescent="0.25">
      <c r="A59" t="s">
        <v>251</v>
      </c>
    </row>
    <row r="60" spans="1:1" ht="15" customHeight="1" x14ac:dyDescent="0.25"/>
    <row r="61" spans="1:1" ht="15" customHeight="1" x14ac:dyDescent="0.25">
      <c r="A61" t="s">
        <v>252</v>
      </c>
    </row>
    <row r="62" spans="1:1" ht="15" customHeight="1" x14ac:dyDescent="0.25"/>
    <row r="63" spans="1:1" ht="15" hidden="1" customHeight="1" x14ac:dyDescent="0.25">
      <c r="A63" t="s">
        <v>256</v>
      </c>
    </row>
    <row r="64" spans="1:1" ht="15" hidden="1" customHeight="1" x14ac:dyDescent="0.25"/>
    <row r="65" spans="1:1" ht="15" hidden="1" customHeight="1" x14ac:dyDescent="0.25">
      <c r="A65" t="s">
        <v>257</v>
      </c>
    </row>
    <row r="66" spans="1:1" ht="15" hidden="1" customHeight="1" x14ac:dyDescent="0.25"/>
    <row r="67" spans="1:1" ht="15" hidden="1" customHeight="1" x14ac:dyDescent="0.25">
      <c r="A67" t="s">
        <v>253</v>
      </c>
    </row>
    <row r="68" spans="1:1" ht="15" hidden="1" customHeight="1" x14ac:dyDescent="0.25"/>
    <row r="69" spans="1:1" ht="15" hidden="1" customHeight="1" x14ac:dyDescent="0.25">
      <c r="A69" t="s">
        <v>254</v>
      </c>
    </row>
    <row r="70" spans="1:1" ht="15" hidden="1" customHeight="1" x14ac:dyDescent="0.25"/>
    <row r="71" spans="1:1" ht="15" hidden="1" customHeight="1" x14ac:dyDescent="0.25">
      <c r="A71" t="s">
        <v>255</v>
      </c>
    </row>
    <row r="72" spans="1:1" ht="15" hidden="1" customHeight="1" x14ac:dyDescent="0.25"/>
    <row r="73" spans="1:1" ht="15" customHeight="1" x14ac:dyDescent="0.25">
      <c r="A73" t="s">
        <v>258</v>
      </c>
    </row>
    <row r="74" spans="1:1" ht="15" customHeight="1" x14ac:dyDescent="0.25"/>
    <row r="75" spans="1:1" ht="15" customHeight="1" x14ac:dyDescent="0.25">
      <c r="A75" t="s">
        <v>259</v>
      </c>
    </row>
    <row r="76" spans="1:1" ht="15" customHeight="1" x14ac:dyDescent="0.25"/>
    <row r="77" spans="1:1" ht="15" customHeight="1" x14ac:dyDescent="0.25">
      <c r="A77" t="s">
        <v>260</v>
      </c>
    </row>
    <row r="78" spans="1:1" ht="15" customHeight="1" x14ac:dyDescent="0.25"/>
    <row r="79" spans="1:1" ht="15" customHeight="1" x14ac:dyDescent="0.25">
      <c r="A79" t="s">
        <v>261</v>
      </c>
    </row>
    <row r="80" spans="1:1" ht="15" customHeight="1" x14ac:dyDescent="0.25"/>
    <row r="81" spans="1:1" ht="15" customHeight="1" x14ac:dyDescent="0.25">
      <c r="A81" t="s">
        <v>262</v>
      </c>
    </row>
    <row r="82" spans="1:1" ht="15" customHeight="1" x14ac:dyDescent="0.25"/>
    <row r="83" spans="1:1" ht="15" customHeight="1" x14ac:dyDescent="0.25">
      <c r="A83" t="s">
        <v>263</v>
      </c>
    </row>
    <row r="84" spans="1:1" ht="15" customHeight="1" x14ac:dyDescent="0.25"/>
    <row r="85" spans="1:1" ht="15" customHeight="1" x14ac:dyDescent="0.25">
      <c r="A85" t="s">
        <v>267</v>
      </c>
    </row>
    <row r="86" spans="1:1" ht="15" customHeight="1" x14ac:dyDescent="0.25"/>
    <row r="87" spans="1:1" ht="15" customHeight="1" x14ac:dyDescent="0.25">
      <c r="A87" t="s">
        <v>264</v>
      </c>
    </row>
    <row r="88" spans="1:1" ht="15" customHeight="1" x14ac:dyDescent="0.25"/>
    <row r="89" spans="1:1" ht="15" customHeight="1" x14ac:dyDescent="0.25">
      <c r="A89" t="s">
        <v>265</v>
      </c>
    </row>
    <row r="90" spans="1:1" ht="15" customHeight="1" x14ac:dyDescent="0.25"/>
  </sheetData>
  <autoFilter ref="A2:C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информация</vt:lpstr>
      <vt:lpstr>Инф служба </vt:lpstr>
      <vt:lpstr>Стац помощь</vt:lpstr>
      <vt:lpstr>Амбулат помощь</vt:lpstr>
      <vt:lpstr>КДЦ</vt:lpstr>
      <vt:lpstr>Вир геп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2025-12-10T04:16:59Z</dcterms:modified>
</cp:coreProperties>
</file>